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955" tabRatio="463" activeTab="0"/>
  </bookViews>
  <sheets>
    <sheet name="Appello 7" sheetId="1" r:id="rId1"/>
  </sheets>
  <definedNames/>
  <calcPr fullCalcOnLoad="1"/>
</workbook>
</file>

<file path=xl/sharedStrings.xml><?xml version="1.0" encoding="utf-8"?>
<sst xmlns="http://schemas.openxmlformats.org/spreadsheetml/2006/main" count="422" uniqueCount="103">
  <si>
    <t>636082</t>
  </si>
  <si>
    <t>626266</t>
  </si>
  <si>
    <t>626854</t>
  </si>
  <si>
    <t>637911</t>
  </si>
  <si>
    <t>634359</t>
  </si>
  <si>
    <t>635058</t>
  </si>
  <si>
    <t>634484</t>
  </si>
  <si>
    <t>627231</t>
  </si>
  <si>
    <t>633524</t>
  </si>
  <si>
    <t>626143</t>
  </si>
  <si>
    <t>620628</t>
  </si>
  <si>
    <t>637779</t>
  </si>
  <si>
    <t>634445</t>
  </si>
  <si>
    <t>630532</t>
  </si>
  <si>
    <t>631608</t>
  </si>
  <si>
    <t>618031</t>
  </si>
  <si>
    <t>630719</t>
  </si>
  <si>
    <t>631732</t>
  </si>
  <si>
    <t>628251</t>
  </si>
  <si>
    <t>630288</t>
  </si>
  <si>
    <t>621234</t>
  </si>
  <si>
    <t>627611</t>
  </si>
  <si>
    <t>618104</t>
  </si>
  <si>
    <t>638383</t>
  </si>
  <si>
    <t>626087</t>
  </si>
  <si>
    <t>631610</t>
  </si>
  <si>
    <t>630805</t>
  </si>
  <si>
    <t>632723</t>
  </si>
  <si>
    <t>631622</t>
  </si>
  <si>
    <t>628218</t>
  </si>
  <si>
    <t>636260</t>
  </si>
  <si>
    <t>634593</t>
  </si>
  <si>
    <t>621233</t>
  </si>
  <si>
    <t>624040</t>
  </si>
  <si>
    <t>637112</t>
  </si>
  <si>
    <t>626827</t>
  </si>
  <si>
    <t>626651</t>
  </si>
  <si>
    <t>636036</t>
  </si>
  <si>
    <t>628933</t>
  </si>
  <si>
    <t>632917</t>
  </si>
  <si>
    <t>636174</t>
  </si>
  <si>
    <t>632252</t>
  </si>
  <si>
    <t>635696</t>
  </si>
  <si>
    <t>631388</t>
  </si>
  <si>
    <t>627866</t>
  </si>
  <si>
    <t>633972</t>
  </si>
  <si>
    <t>636756</t>
  </si>
  <si>
    <t>626560</t>
  </si>
  <si>
    <t>637210</t>
  </si>
  <si>
    <t>629194</t>
  </si>
  <si>
    <t>629893</t>
  </si>
  <si>
    <t>565355</t>
  </si>
  <si>
    <t>628866</t>
  </si>
  <si>
    <t>627396</t>
  </si>
  <si>
    <t>631639</t>
  </si>
  <si>
    <t>627207</t>
  </si>
  <si>
    <t>628505</t>
  </si>
  <si>
    <t>634787</t>
  </si>
  <si>
    <t>511029</t>
  </si>
  <si>
    <t>635368</t>
  </si>
  <si>
    <t>629264</t>
  </si>
  <si>
    <t>626958</t>
  </si>
  <si>
    <t>632931</t>
  </si>
  <si>
    <t>636266</t>
  </si>
  <si>
    <t>629732</t>
  </si>
  <si>
    <t>632336</t>
  </si>
  <si>
    <t>609330</t>
  </si>
  <si>
    <t>619970</t>
  </si>
  <si>
    <t>628887</t>
  </si>
  <si>
    <t>MATR.</t>
  </si>
  <si>
    <t>Es. 1</t>
  </si>
  <si>
    <t>Es. 2</t>
  </si>
  <si>
    <t>Es. 3</t>
  </si>
  <si>
    <t>Es. 4</t>
  </si>
  <si>
    <t>Media</t>
  </si>
  <si>
    <t>Java</t>
  </si>
  <si>
    <t>C</t>
  </si>
  <si>
    <t>NUM</t>
  </si>
  <si>
    <t>VOTO</t>
  </si>
  <si>
    <t>RETI</t>
  </si>
  <si>
    <t>Reti</t>
  </si>
  <si>
    <t>LABO</t>
  </si>
  <si>
    <t>Labo</t>
  </si>
  <si>
    <t>Iscr.</t>
  </si>
  <si>
    <t>Pres.</t>
  </si>
  <si>
    <t>Ritir.</t>
  </si>
  <si>
    <t>Cons.</t>
  </si>
  <si>
    <t>Esercizi</t>
  </si>
  <si>
    <t>627508</t>
  </si>
  <si>
    <t>608889</t>
  </si>
  <si>
    <t>637968</t>
  </si>
  <si>
    <t>653834</t>
  </si>
  <si>
    <t>637745</t>
  </si>
  <si>
    <t>655428</t>
  </si>
  <si>
    <t>626053</t>
  </si>
  <si>
    <t>634912</t>
  </si>
  <si>
    <t>626136</t>
  </si>
  <si>
    <t>627437</t>
  </si>
  <si>
    <t>615779</t>
  </si>
  <si>
    <t>654275</t>
  </si>
  <si>
    <t>*</t>
  </si>
  <si>
    <t>MEDIA</t>
  </si>
  <si>
    <t>LODE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</si>
</sst>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color indexed="8"/>
      <name val="MS Sans Serif"/>
      <family val="0"/>
    </font>
    <font>
      <sz val="12.75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right"/>
      <protection/>
    </xf>
    <xf numFmtId="0" fontId="6" fillId="0" borderId="2" xfId="0" applyFont="1" applyBorder="1" applyAlignment="1">
      <alignment horizontal="center" vertical="center"/>
    </xf>
    <xf numFmtId="2" fontId="0" fillId="0" borderId="3" xfId="0" applyNumberFormat="1" applyFill="1" applyBorder="1" applyAlignment="1" applyProtection="1">
      <alignment horizontal="right"/>
      <protection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horizontal="right"/>
      <protection/>
    </xf>
    <xf numFmtId="0" fontId="6" fillId="0" borderId="6" xfId="0" applyFont="1" applyBorder="1" applyAlignment="1">
      <alignment horizontal="center" vertical="center"/>
    </xf>
    <xf numFmtId="2" fontId="0" fillId="0" borderId="7" xfId="0" applyNumberFormat="1" applyFill="1" applyBorder="1" applyAlignment="1" applyProtection="1">
      <alignment horizontal="right"/>
      <protection/>
    </xf>
    <xf numFmtId="0" fontId="6" fillId="0" borderId="7" xfId="0" applyFont="1" applyBorder="1" applyAlignment="1">
      <alignment horizontal="center" vertical="center"/>
    </xf>
    <xf numFmtId="2" fontId="0" fillId="0" borderId="8" xfId="0" applyNumberForma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 horizontal="center" vertical="center"/>
    </xf>
    <xf numFmtId="2" fontId="0" fillId="2" borderId="0" xfId="0" applyNumberFormat="1" applyFill="1" applyBorder="1" applyAlignment="1" applyProtection="1">
      <alignment horizontal="right"/>
      <protection/>
    </xf>
    <xf numFmtId="2" fontId="0" fillId="2" borderId="5" xfId="0" applyNumberFormat="1" applyFill="1" applyBorder="1" applyAlignment="1" applyProtection="1">
      <alignment horizontal="right"/>
      <protection/>
    </xf>
    <xf numFmtId="2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4" bestFit="1" customWidth="1"/>
    <col min="2" max="3" width="7.57421875" style="10" customWidth="1"/>
    <col min="4" max="5" width="8.57421875" style="10" bestFit="1" customWidth="1"/>
    <col min="6" max="6" width="6.28125" style="10" bestFit="1" customWidth="1"/>
    <col min="7" max="7" width="8.00390625" style="5" bestFit="1" customWidth="1"/>
    <col min="8" max="11" width="5.421875" style="5" bestFit="1" customWidth="1"/>
    <col min="12" max="12" width="6.28125" style="10" bestFit="1" customWidth="1"/>
    <col min="13" max="13" width="8.00390625" style="5" bestFit="1" customWidth="1"/>
    <col min="14" max="14" width="5.421875" style="5" bestFit="1" customWidth="1"/>
    <col min="15" max="15" width="5.140625" style="5" bestFit="1" customWidth="1"/>
    <col min="16" max="16" width="6.28125" style="10" bestFit="1" customWidth="1"/>
    <col min="17" max="17" width="8.00390625" style="5" bestFit="1" customWidth="1"/>
    <col min="18" max="21" width="5.421875" style="5" bestFit="1" customWidth="1"/>
    <col min="22" max="22" width="6.28125" style="10" bestFit="1" customWidth="1"/>
    <col min="23" max="23" width="8.00390625" style="5" bestFit="1" customWidth="1"/>
    <col min="24" max="25" width="5.421875" style="5" bestFit="1" customWidth="1"/>
    <col min="26" max="26" width="6.28125" style="10" bestFit="1" customWidth="1"/>
    <col min="27" max="27" width="8.00390625" style="5" bestFit="1" customWidth="1"/>
    <col min="28" max="31" width="5.421875" style="5" bestFit="1" customWidth="1"/>
    <col min="32" max="32" width="6.28125" style="10" bestFit="1" customWidth="1"/>
    <col min="33" max="33" width="8.00390625" style="5" bestFit="1" customWidth="1"/>
    <col min="34" max="35" width="5.421875" style="5" bestFit="1" customWidth="1"/>
    <col min="36" max="36" width="6.28125" style="10" bestFit="1" customWidth="1"/>
    <col min="37" max="37" width="8.00390625" style="5" bestFit="1" customWidth="1"/>
    <col min="38" max="39" width="5.421875" style="5" bestFit="1" customWidth="1"/>
    <col min="40" max="40" width="6.28125" style="10" bestFit="1" customWidth="1"/>
    <col min="41" max="41" width="8.00390625" style="5" bestFit="1" customWidth="1"/>
    <col min="42" max="45" width="5.421875" style="5" bestFit="1" customWidth="1"/>
    <col min="46" max="46" width="6.28125" style="10" bestFit="1" customWidth="1"/>
    <col min="47" max="47" width="8.00390625" style="5" bestFit="1" customWidth="1"/>
    <col min="48" max="49" width="5.421875" style="5" bestFit="1" customWidth="1"/>
    <col min="50" max="50" width="6.28125" style="10" bestFit="1" customWidth="1"/>
    <col min="51" max="51" width="8.00390625" style="5" bestFit="1" customWidth="1"/>
    <col min="52" max="55" width="5.421875" style="5" bestFit="1" customWidth="1"/>
    <col min="56" max="56" width="6.28125" style="10" bestFit="1" customWidth="1"/>
    <col min="57" max="57" width="8.00390625" style="5" bestFit="1" customWidth="1"/>
    <col min="58" max="59" width="5.421875" style="5" bestFit="1" customWidth="1"/>
    <col min="60" max="60" width="6.28125" style="10" bestFit="1" customWidth="1"/>
    <col min="61" max="61" width="8.00390625" style="5" bestFit="1" customWidth="1"/>
    <col min="62" max="65" width="5.421875" style="5" bestFit="1" customWidth="1"/>
    <col min="66" max="66" width="6.28125" style="10" bestFit="1" customWidth="1"/>
    <col min="67" max="67" width="8.00390625" style="5" bestFit="1" customWidth="1"/>
    <col min="68" max="69" width="5.421875" style="5" bestFit="1" customWidth="1"/>
    <col min="70" max="70" width="6.28125" style="10" bestFit="1" customWidth="1"/>
    <col min="71" max="71" width="8.00390625" style="5" bestFit="1" customWidth="1"/>
    <col min="72" max="75" width="5.421875" style="5" bestFit="1" customWidth="1"/>
    <col min="76" max="76" width="6.28125" style="10" bestFit="1" customWidth="1"/>
    <col min="77" max="77" width="8.00390625" style="5" bestFit="1" customWidth="1"/>
    <col min="78" max="79" width="5.421875" style="5" bestFit="1" customWidth="1"/>
    <col min="80" max="16384" width="11.421875" style="0" customWidth="1"/>
  </cols>
  <sheetData>
    <row r="1" spans="1:79" s="13" customFormat="1" ht="12.75">
      <c r="A1" s="8" t="s">
        <v>77</v>
      </c>
      <c r="B1" s="8" t="s">
        <v>78</v>
      </c>
      <c r="C1" s="8" t="s">
        <v>78</v>
      </c>
      <c r="D1" s="8" t="s">
        <v>78</v>
      </c>
      <c r="E1" s="8" t="s">
        <v>78</v>
      </c>
      <c r="F1" s="8" t="s">
        <v>78</v>
      </c>
      <c r="G1" s="8" t="s">
        <v>87</v>
      </c>
      <c r="H1" s="8" t="s">
        <v>70</v>
      </c>
      <c r="I1" s="8" t="s">
        <v>71</v>
      </c>
      <c r="J1" s="8" t="s">
        <v>72</v>
      </c>
      <c r="K1" s="8" t="s">
        <v>73</v>
      </c>
      <c r="L1" s="8" t="s">
        <v>78</v>
      </c>
      <c r="M1" s="8" t="s">
        <v>87</v>
      </c>
      <c r="N1" s="8" t="s">
        <v>70</v>
      </c>
      <c r="O1" s="8" t="s">
        <v>71</v>
      </c>
      <c r="P1" s="8" t="s">
        <v>78</v>
      </c>
      <c r="Q1" s="8" t="s">
        <v>87</v>
      </c>
      <c r="R1" s="8" t="s">
        <v>70</v>
      </c>
      <c r="S1" s="8" t="s">
        <v>71</v>
      </c>
      <c r="T1" s="8" t="s">
        <v>72</v>
      </c>
      <c r="U1" s="8" t="s">
        <v>73</v>
      </c>
      <c r="V1" s="8" t="s">
        <v>78</v>
      </c>
      <c r="W1" s="8" t="s">
        <v>87</v>
      </c>
      <c r="X1" s="8" t="s">
        <v>70</v>
      </c>
      <c r="Y1" s="8" t="s">
        <v>71</v>
      </c>
      <c r="Z1" s="8" t="s">
        <v>78</v>
      </c>
      <c r="AA1" s="8" t="s">
        <v>87</v>
      </c>
      <c r="AB1" s="8" t="s">
        <v>70</v>
      </c>
      <c r="AC1" s="8" t="s">
        <v>71</v>
      </c>
      <c r="AD1" s="8" t="s">
        <v>72</v>
      </c>
      <c r="AE1" s="8" t="s">
        <v>73</v>
      </c>
      <c r="AF1" s="8" t="s">
        <v>78</v>
      </c>
      <c r="AG1" s="8" t="s">
        <v>87</v>
      </c>
      <c r="AH1" s="8" t="s">
        <v>70</v>
      </c>
      <c r="AI1" s="8" t="s">
        <v>71</v>
      </c>
      <c r="AJ1" s="8" t="s">
        <v>78</v>
      </c>
      <c r="AK1" s="8" t="s">
        <v>87</v>
      </c>
      <c r="AL1" s="8" t="s">
        <v>70</v>
      </c>
      <c r="AM1" s="8" t="s">
        <v>71</v>
      </c>
      <c r="AN1" s="8" t="s">
        <v>78</v>
      </c>
      <c r="AO1" s="8" t="s">
        <v>87</v>
      </c>
      <c r="AP1" s="8" t="s">
        <v>70</v>
      </c>
      <c r="AQ1" s="8" t="s">
        <v>71</v>
      </c>
      <c r="AR1" s="8" t="s">
        <v>72</v>
      </c>
      <c r="AS1" s="8" t="s">
        <v>73</v>
      </c>
      <c r="AT1" s="8" t="s">
        <v>78</v>
      </c>
      <c r="AU1" s="8" t="s">
        <v>87</v>
      </c>
      <c r="AV1" s="8" t="s">
        <v>70</v>
      </c>
      <c r="AW1" s="8" t="s">
        <v>71</v>
      </c>
      <c r="AX1" s="8" t="s">
        <v>78</v>
      </c>
      <c r="AY1" s="8" t="s">
        <v>87</v>
      </c>
      <c r="AZ1" s="8" t="s">
        <v>70</v>
      </c>
      <c r="BA1" s="8" t="s">
        <v>71</v>
      </c>
      <c r="BB1" s="8" t="s">
        <v>72</v>
      </c>
      <c r="BC1" s="8" t="s">
        <v>73</v>
      </c>
      <c r="BD1" s="8" t="s">
        <v>78</v>
      </c>
      <c r="BE1" s="8" t="s">
        <v>87</v>
      </c>
      <c r="BF1" s="8" t="s">
        <v>70</v>
      </c>
      <c r="BG1" s="8" t="s">
        <v>71</v>
      </c>
      <c r="BH1" s="8" t="s">
        <v>78</v>
      </c>
      <c r="BI1" s="8" t="s">
        <v>87</v>
      </c>
      <c r="BJ1" s="8" t="s">
        <v>70</v>
      </c>
      <c r="BK1" s="8" t="s">
        <v>71</v>
      </c>
      <c r="BL1" s="8" t="s">
        <v>72</v>
      </c>
      <c r="BM1" s="8" t="s">
        <v>73</v>
      </c>
      <c r="BN1" s="8" t="s">
        <v>78</v>
      </c>
      <c r="BO1" s="8" t="s">
        <v>87</v>
      </c>
      <c r="BP1" s="8" t="s">
        <v>70</v>
      </c>
      <c r="BQ1" s="8" t="s">
        <v>71</v>
      </c>
      <c r="BR1" s="8" t="s">
        <v>78</v>
      </c>
      <c r="BS1" s="8" t="s">
        <v>87</v>
      </c>
      <c r="BT1" s="8" t="s">
        <v>70</v>
      </c>
      <c r="BU1" s="8" t="s">
        <v>71</v>
      </c>
      <c r="BV1" s="8" t="s">
        <v>72</v>
      </c>
      <c r="BW1" s="8" t="s">
        <v>73</v>
      </c>
      <c r="BX1" s="8" t="s">
        <v>78</v>
      </c>
      <c r="BY1" s="8" t="s">
        <v>87</v>
      </c>
      <c r="BZ1" s="8" t="s">
        <v>70</v>
      </c>
      <c r="CA1" s="8" t="s">
        <v>71</v>
      </c>
    </row>
    <row r="2" spans="1:79" s="13" customFormat="1" ht="12.75">
      <c r="A2" s="8" t="s">
        <v>69</v>
      </c>
      <c r="B2" s="8" t="s">
        <v>101</v>
      </c>
      <c r="C2" s="8" t="s">
        <v>102</v>
      </c>
      <c r="D2" s="8" t="s">
        <v>79</v>
      </c>
      <c r="E2" s="8" t="s">
        <v>81</v>
      </c>
      <c r="F2" s="8" t="s">
        <v>79</v>
      </c>
      <c r="G2" s="8" t="s">
        <v>80</v>
      </c>
      <c r="H2" s="8" t="s">
        <v>80</v>
      </c>
      <c r="I2" s="8" t="s">
        <v>80</v>
      </c>
      <c r="J2" s="8" t="s">
        <v>80</v>
      </c>
      <c r="K2" s="8" t="s">
        <v>80</v>
      </c>
      <c r="L2" s="8" t="s">
        <v>81</v>
      </c>
      <c r="M2" s="8" t="s">
        <v>82</v>
      </c>
      <c r="N2" s="8" t="s">
        <v>75</v>
      </c>
      <c r="O2" s="8" t="s">
        <v>76</v>
      </c>
      <c r="P2" s="8" t="s">
        <v>79</v>
      </c>
      <c r="Q2" s="8" t="s">
        <v>80</v>
      </c>
      <c r="R2" s="8" t="s">
        <v>80</v>
      </c>
      <c r="S2" s="8" t="s">
        <v>80</v>
      </c>
      <c r="T2" s="8" t="s">
        <v>80</v>
      </c>
      <c r="U2" s="8" t="s">
        <v>80</v>
      </c>
      <c r="V2" s="8" t="s">
        <v>81</v>
      </c>
      <c r="W2" s="8" t="s">
        <v>82</v>
      </c>
      <c r="X2" s="8" t="s">
        <v>75</v>
      </c>
      <c r="Y2" s="8" t="s">
        <v>76</v>
      </c>
      <c r="Z2" s="8" t="s">
        <v>79</v>
      </c>
      <c r="AA2" s="8" t="s">
        <v>80</v>
      </c>
      <c r="AB2" s="8" t="s">
        <v>80</v>
      </c>
      <c r="AC2" s="8" t="s">
        <v>80</v>
      </c>
      <c r="AD2" s="8" t="s">
        <v>80</v>
      </c>
      <c r="AE2" s="8" t="s">
        <v>80</v>
      </c>
      <c r="AF2" s="8" t="s">
        <v>81</v>
      </c>
      <c r="AG2" s="8" t="s">
        <v>82</v>
      </c>
      <c r="AH2" s="8" t="s">
        <v>75</v>
      </c>
      <c r="AI2" s="8" t="s">
        <v>76</v>
      </c>
      <c r="AJ2" s="8" t="s">
        <v>81</v>
      </c>
      <c r="AK2" s="8" t="s">
        <v>82</v>
      </c>
      <c r="AL2" s="8" t="s">
        <v>75</v>
      </c>
      <c r="AM2" s="8" t="s">
        <v>76</v>
      </c>
      <c r="AN2" s="8" t="s">
        <v>79</v>
      </c>
      <c r="AO2" s="8" t="s">
        <v>80</v>
      </c>
      <c r="AP2" s="8" t="s">
        <v>80</v>
      </c>
      <c r="AQ2" s="8" t="s">
        <v>80</v>
      </c>
      <c r="AR2" s="8" t="s">
        <v>80</v>
      </c>
      <c r="AS2" s="8" t="s">
        <v>80</v>
      </c>
      <c r="AT2" s="8" t="s">
        <v>81</v>
      </c>
      <c r="AU2" s="8" t="s">
        <v>82</v>
      </c>
      <c r="AV2" s="8" t="s">
        <v>75</v>
      </c>
      <c r="AW2" s="8" t="s">
        <v>76</v>
      </c>
      <c r="AX2" s="8" t="s">
        <v>79</v>
      </c>
      <c r="AY2" s="8" t="s">
        <v>80</v>
      </c>
      <c r="AZ2" s="8" t="s">
        <v>80</v>
      </c>
      <c r="BA2" s="8" t="s">
        <v>80</v>
      </c>
      <c r="BB2" s="8" t="s">
        <v>80</v>
      </c>
      <c r="BC2" s="8" t="s">
        <v>80</v>
      </c>
      <c r="BD2" s="8" t="s">
        <v>81</v>
      </c>
      <c r="BE2" s="8" t="s">
        <v>82</v>
      </c>
      <c r="BF2" s="8" t="s">
        <v>75</v>
      </c>
      <c r="BG2" s="8" t="s">
        <v>76</v>
      </c>
      <c r="BH2" s="8" t="s">
        <v>79</v>
      </c>
      <c r="BI2" s="8" t="s">
        <v>80</v>
      </c>
      <c r="BJ2" s="8" t="s">
        <v>80</v>
      </c>
      <c r="BK2" s="8" t="s">
        <v>80</v>
      </c>
      <c r="BL2" s="8" t="s">
        <v>80</v>
      </c>
      <c r="BM2" s="8" t="s">
        <v>80</v>
      </c>
      <c r="BN2" s="8" t="s">
        <v>81</v>
      </c>
      <c r="BO2" s="8" t="s">
        <v>82</v>
      </c>
      <c r="BP2" s="8" t="s">
        <v>75</v>
      </c>
      <c r="BQ2" s="8" t="s">
        <v>76</v>
      </c>
      <c r="BR2" s="8" t="s">
        <v>79</v>
      </c>
      <c r="BS2" s="8" t="s">
        <v>80</v>
      </c>
      <c r="BT2" s="8" t="s">
        <v>80</v>
      </c>
      <c r="BU2" s="8" t="s">
        <v>80</v>
      </c>
      <c r="BV2" s="8" t="s">
        <v>80</v>
      </c>
      <c r="BW2" s="8" t="s">
        <v>80</v>
      </c>
      <c r="BX2" s="8" t="s">
        <v>81</v>
      </c>
      <c r="BY2" s="8" t="s">
        <v>82</v>
      </c>
      <c r="BZ2" s="8" t="s">
        <v>75</v>
      </c>
      <c r="CA2" s="8" t="s">
        <v>76</v>
      </c>
    </row>
    <row r="3" spans="1:76" ht="13.5" thickBot="1">
      <c r="A3" s="1"/>
      <c r="B3" s="8"/>
      <c r="C3" s="8"/>
      <c r="D3" s="8"/>
      <c r="E3" s="8"/>
      <c r="F3" s="8"/>
      <c r="L3" s="8"/>
      <c r="P3" s="8"/>
      <c r="V3" s="8"/>
      <c r="Z3" s="8"/>
      <c r="AF3" s="8"/>
      <c r="AJ3" s="8"/>
      <c r="AN3" s="8"/>
      <c r="AT3" s="8"/>
      <c r="AX3" s="8"/>
      <c r="BD3" s="8"/>
      <c r="BH3" s="8"/>
      <c r="BN3" s="8"/>
      <c r="BR3" s="8"/>
      <c r="BX3" s="8"/>
    </row>
    <row r="4" spans="1:79" ht="13.5" thickTop="1">
      <c r="A4" s="3" t="s">
        <v>58</v>
      </c>
      <c r="B4" s="9">
        <f aca="true" t="shared" si="0" ref="B4:B35">IF(AND(D4&lt;&gt;"",E4&lt;&gt;""),MIN(30,ROUND((D4+E4)/2,0)),"")</f>
        <v>27</v>
      </c>
      <c r="C4" s="9">
        <f aca="true" t="shared" si="1" ref="C4:C35">IF(B4=30,IF(ROUND((D4+E4)/2,0)&gt;31,"SI",""),"")</f>
      </c>
      <c r="D4" s="29">
        <f aca="true" t="shared" si="2" ref="D4:D35">IF(OR(F4&lt;&gt;"",P4&lt;&gt;"",Z4&lt;&gt;"",AN4&lt;&gt;"",AX4&lt;&gt;"",BH4&lt;&gt;"",BR4&lt;&gt;""),MAX(G4,Q4,AA4,AO4,AY4,BI4,BS4),"")</f>
        <v>19.5</v>
      </c>
      <c r="E4" s="29">
        <f aca="true" t="shared" si="3" ref="E4:E35">IF(OR(L4&lt;&gt;"",V4&lt;&gt;"",AF4&lt;&gt;"",AJ4&lt;&gt;"",AT4&lt;&gt;"",BD4&lt;&gt;"",BN4&lt;&gt;"",BX4&lt;&gt;""),MAX(M4,W4,AG4,AK4,AU4,BE4,BO4,BY4),"")</f>
        <v>34.5</v>
      </c>
      <c r="F4" s="15">
        <f aca="true" t="shared" si="4" ref="F4:F35">IF(AND(G4&lt;&gt;"",G4&lt;&gt;"+++",G4&gt;=17.5),ROUND(G4,0),"")</f>
        <v>20</v>
      </c>
      <c r="G4" s="16">
        <f aca="true" t="shared" si="5" ref="G4:G35">IF(H4&lt;&gt;"",IF(H4="*","+++",SUM(H4:K4)/4*3),"")</f>
        <v>19.5</v>
      </c>
      <c r="H4" s="16">
        <v>8</v>
      </c>
      <c r="I4" s="16">
        <v>0</v>
      </c>
      <c r="J4" s="16">
        <v>11</v>
      </c>
      <c r="K4" s="16">
        <v>7</v>
      </c>
      <c r="L4" s="17">
        <f aca="true" t="shared" si="6" ref="L4:L35">IF(AND(M4&lt;&gt;"",M4&lt;&gt;"+++",M4&gt;=17.5),ROUND(M4,0),"")</f>
      </c>
      <c r="M4" s="16" t="str">
        <f aca="true" t="shared" si="7" ref="M4:M35">IF(N4&lt;&gt;"",IF(N4="*","+++",SUM(N4:O4)/2*3),"")</f>
        <v>+++</v>
      </c>
      <c r="N4" s="16" t="s">
        <v>100</v>
      </c>
      <c r="O4" s="18" t="s">
        <v>100</v>
      </c>
      <c r="P4" s="15">
        <f aca="true" t="shared" si="8" ref="P4:P35">IF(AND(Q4&lt;&gt;"",Q4&lt;&gt;"+++",Q4&gt;=17.5),ROUND(Q4,0),"")</f>
      </c>
      <c r="Q4" s="16">
        <f aca="true" t="shared" si="9" ref="Q4:Q35">IF(R4&lt;&gt;"",IF(R4="*","+++",SUM(R4:U4)/4*3),"")</f>
      </c>
      <c r="R4" s="16"/>
      <c r="S4" s="16"/>
      <c r="T4" s="16"/>
      <c r="U4" s="16"/>
      <c r="V4" s="17">
        <f aca="true" t="shared" si="10" ref="V4:V35">IF(AND(W4&lt;&gt;"",W4&lt;&gt;"+++",W4&gt;=17.5),ROUND(W4,0),"")</f>
      </c>
      <c r="W4" s="16">
        <f aca="true" t="shared" si="11" ref="W4:W35">IF(X4&lt;&gt;"",IF(X4="*","+++",SUM(X4:Y4)/2*3),"")</f>
        <v>6.75</v>
      </c>
      <c r="X4" s="16">
        <v>4.5</v>
      </c>
      <c r="Y4" s="18">
        <v>0</v>
      </c>
      <c r="Z4" s="15">
        <f aca="true" t="shared" si="12" ref="Z4:Z35">IF(AND(AA4&lt;&gt;"",AA4&lt;&gt;"+++",AA4&gt;=17.5),ROUND(AA4,0),"")</f>
      </c>
      <c r="AA4" s="16">
        <f aca="true" t="shared" si="13" ref="AA4:AA35">IF(AB4&lt;&gt;"",IF(AB4="*","+++",SUM(AB4:AE4)/4*3),"")</f>
      </c>
      <c r="AB4" s="16"/>
      <c r="AC4" s="16"/>
      <c r="AD4" s="16"/>
      <c r="AE4" s="16"/>
      <c r="AF4" s="17">
        <f aca="true" t="shared" si="14" ref="AF4:AF35">IF(AND(AG4&lt;&gt;"",AG4&lt;&gt;"+++",AG4&gt;=17.5),ROUND(AG4,0),"")</f>
      </c>
      <c r="AG4" s="16" t="str">
        <f aca="true" t="shared" si="15" ref="AG4:AG35">IF(AH4&lt;&gt;"",IF(AH4="*","+++",SUM(AH4:AI4)/2*3),"")</f>
        <v>+++</v>
      </c>
      <c r="AH4" s="16" t="s">
        <v>100</v>
      </c>
      <c r="AI4" s="18" t="s">
        <v>100</v>
      </c>
      <c r="AJ4" s="17">
        <f aca="true" t="shared" si="16" ref="AJ4:AJ35">IF(AND(AK4&lt;&gt;"",AK4&lt;&gt;"+++",AK4&gt;=17.5),ROUND(AK4,0),"")</f>
        <v>35</v>
      </c>
      <c r="AK4" s="16">
        <f aca="true" t="shared" si="17" ref="AK4:AK35">IF(AL4&lt;&gt;"",IF(AL4="*","+++",SUM(AL4:AM4)/2*3),"")</f>
        <v>34.5</v>
      </c>
      <c r="AL4" s="16">
        <v>12</v>
      </c>
      <c r="AM4" s="18">
        <v>11</v>
      </c>
      <c r="AN4" s="15">
        <f aca="true" t="shared" si="18" ref="AN4:AN35">IF(AND(AO4&lt;&gt;"",AO4&lt;&gt;"+++",AO4&gt;=17.5),ROUND(AO4,0),"")</f>
      </c>
      <c r="AO4" s="16">
        <f aca="true" t="shared" si="19" ref="AO4:AO35">IF(AP4&lt;&gt;"",IF(AP4="*","+++",SUM(AP4:AS4)/4*3),"")</f>
      </c>
      <c r="AP4" s="16"/>
      <c r="AQ4" s="16"/>
      <c r="AR4" s="16"/>
      <c r="AS4" s="16"/>
      <c r="AT4" s="17">
        <f aca="true" t="shared" si="20" ref="AT4:AT35">IF(AND(AU4&lt;&gt;"",AU4&lt;&gt;"+++",AU4&gt;=17.5),ROUND(AU4,0),"")</f>
      </c>
      <c r="AU4" s="16">
        <f aca="true" t="shared" si="21" ref="AU4:AU35">IF(AV4&lt;&gt;"",IF(AV4="*","+++",SUM(AV4:AW4)/2*3),"")</f>
      </c>
      <c r="AV4" s="16"/>
      <c r="AW4" s="18"/>
      <c r="AX4" s="15">
        <f aca="true" t="shared" si="22" ref="AX4:AX35">IF(AND(AY4&lt;&gt;"",AY4&lt;&gt;"+++",AY4&gt;=17.5),ROUND(AY4,0),"")</f>
      </c>
      <c r="AY4" s="16">
        <f aca="true" t="shared" si="23" ref="AY4:AY35">IF(AZ4&lt;&gt;"",IF(AZ4="*","+++",SUM(AZ4:BC4)/4*3),"")</f>
      </c>
      <c r="AZ4" s="16"/>
      <c r="BA4" s="16"/>
      <c r="BB4" s="16"/>
      <c r="BC4" s="16"/>
      <c r="BD4" s="17">
        <f aca="true" t="shared" si="24" ref="BD4:BD35">IF(AND(BE4&lt;&gt;"",BE4&lt;&gt;"+++",BE4&gt;=17.5),ROUND(BE4,0),"")</f>
      </c>
      <c r="BE4" s="16">
        <f aca="true" t="shared" si="25" ref="BE4:BE35">IF(BF4&lt;&gt;"",IF(BF4="*","+++",SUM(BF4:BG4)/2*3),"")</f>
      </c>
      <c r="BF4" s="16"/>
      <c r="BG4" s="18"/>
      <c r="BH4" s="15">
        <f aca="true" t="shared" si="26" ref="BH4:BH35">IF(AND(BI4&lt;&gt;"",BI4&lt;&gt;"+++",BI4&gt;=17.5),ROUND(BI4,0),"")</f>
      </c>
      <c r="BI4" s="16">
        <f aca="true" t="shared" si="27" ref="BI4:BI35">IF(BJ4&lt;&gt;"",IF(BJ4="*","+++",SUM(BJ4:BM4)/4*3),"")</f>
      </c>
      <c r="BJ4" s="16"/>
      <c r="BK4" s="16"/>
      <c r="BL4" s="16"/>
      <c r="BM4" s="16"/>
      <c r="BN4" s="17">
        <f aca="true" t="shared" si="28" ref="BN4:BN35">IF(AND(BO4&lt;&gt;"",BO4&lt;&gt;"+++",BO4&gt;=17.5),ROUND(BO4,0),"")</f>
      </c>
      <c r="BO4" s="16">
        <f aca="true" t="shared" si="29" ref="BO4:BO35">IF(BP4&lt;&gt;"",IF(BP4="*","+++",SUM(BP4:BQ4)/2*3),"")</f>
      </c>
      <c r="BP4" s="16"/>
      <c r="BQ4" s="18"/>
      <c r="BR4" s="15">
        <f aca="true" t="shared" si="30" ref="BR4:BR35">IF(AND(BS4&lt;&gt;"",BS4&lt;&gt;"+++",BS4&gt;=17.5),ROUND(BS4,0),"")</f>
      </c>
      <c r="BS4" s="16">
        <f aca="true" t="shared" si="31" ref="BS4:BS35">IF(BT4&lt;&gt;"",IF(BT4="*","+++",SUM(BT4:BW4)/4*3),"")</f>
      </c>
      <c r="BT4" s="16"/>
      <c r="BU4" s="16"/>
      <c r="BV4" s="16"/>
      <c r="BW4" s="16"/>
      <c r="BX4" s="17">
        <f aca="true" t="shared" si="32" ref="BX4:BX35">IF(AND(BY4&lt;&gt;"",BY4&lt;&gt;"+++",BY4&gt;=17.5),ROUND(BY4,0),"")</f>
      </c>
      <c r="BY4" s="16">
        <f aca="true" t="shared" si="33" ref="BY4:BY35">IF(BZ4&lt;&gt;"",IF(BZ4="*","+++",SUM(BZ4:CA4)/2*3),"")</f>
      </c>
      <c r="BZ4" s="16"/>
      <c r="CA4" s="18"/>
    </row>
    <row r="5" spans="1:79" ht="12.75">
      <c r="A5" s="3">
        <v>546086</v>
      </c>
      <c r="B5" s="9">
        <f t="shared" si="0"/>
      </c>
      <c r="C5" s="9">
        <f t="shared" si="1"/>
      </c>
      <c r="D5" s="29">
        <f t="shared" si="2"/>
      </c>
      <c r="E5" s="29">
        <f t="shared" si="3"/>
      </c>
      <c r="F5" s="19">
        <f t="shared" si="4"/>
      </c>
      <c r="G5" s="5">
        <f t="shared" si="5"/>
      </c>
      <c r="L5" s="20">
        <f t="shared" si="6"/>
      </c>
      <c r="M5" s="5">
        <f t="shared" si="7"/>
      </c>
      <c r="O5" s="21"/>
      <c r="P5" s="19">
        <f t="shared" si="8"/>
      </c>
      <c r="Q5" s="5">
        <f t="shared" si="9"/>
      </c>
      <c r="V5" s="20">
        <f t="shared" si="10"/>
      </c>
      <c r="W5" s="5">
        <f t="shared" si="11"/>
      </c>
      <c r="Y5" s="21"/>
      <c r="Z5" s="19">
        <f t="shared" si="12"/>
      </c>
      <c r="AA5" s="5">
        <f t="shared" si="13"/>
      </c>
      <c r="AF5" s="20">
        <f t="shared" si="14"/>
      </c>
      <c r="AG5" s="5">
        <f t="shared" si="15"/>
      </c>
      <c r="AI5" s="21"/>
      <c r="AJ5" s="20">
        <f t="shared" si="16"/>
      </c>
      <c r="AK5" s="5">
        <f t="shared" si="17"/>
      </c>
      <c r="AM5" s="21"/>
      <c r="AN5" s="19">
        <f t="shared" si="18"/>
      </c>
      <c r="AO5" s="5">
        <f t="shared" si="19"/>
      </c>
      <c r="AT5" s="20">
        <f t="shared" si="20"/>
      </c>
      <c r="AU5" s="5">
        <f t="shared" si="21"/>
      </c>
      <c r="AW5" s="21"/>
      <c r="AX5" s="19">
        <f t="shared" si="22"/>
      </c>
      <c r="AY5" s="5">
        <f t="shared" si="23"/>
      </c>
      <c r="BD5" s="20">
        <f t="shared" si="24"/>
      </c>
      <c r="BE5" s="5">
        <f t="shared" si="25"/>
      </c>
      <c r="BG5" s="21"/>
      <c r="BH5" s="19">
        <f t="shared" si="26"/>
      </c>
      <c r="BI5" s="5">
        <f t="shared" si="27"/>
      </c>
      <c r="BN5" s="20">
        <f t="shared" si="28"/>
      </c>
      <c r="BO5" s="5">
        <f t="shared" si="29"/>
      </c>
      <c r="BQ5" s="21"/>
      <c r="BR5" s="19">
        <f t="shared" si="30"/>
      </c>
      <c r="BS5" s="5">
        <f t="shared" si="31"/>
      </c>
      <c r="BX5" s="20">
        <f t="shared" si="32"/>
      </c>
      <c r="BY5" s="5">
        <f t="shared" si="33"/>
      </c>
      <c r="CA5" s="21"/>
    </row>
    <row r="6" spans="1:79" ht="12.75">
      <c r="A6" s="3" t="s">
        <v>51</v>
      </c>
      <c r="B6" s="9">
        <f t="shared" si="0"/>
      </c>
      <c r="C6" s="9">
        <f t="shared" si="1"/>
      </c>
      <c r="D6" s="29">
        <f t="shared" si="2"/>
      </c>
      <c r="E6" s="29">
        <f t="shared" si="3"/>
      </c>
      <c r="F6" s="19">
        <f t="shared" si="4"/>
      </c>
      <c r="G6" s="5">
        <f t="shared" si="5"/>
        <v>11.625</v>
      </c>
      <c r="H6" s="5">
        <v>5.5</v>
      </c>
      <c r="I6" s="5">
        <v>0</v>
      </c>
      <c r="J6" s="5">
        <v>10</v>
      </c>
      <c r="K6" s="5">
        <v>0</v>
      </c>
      <c r="L6" s="20">
        <f t="shared" si="6"/>
      </c>
      <c r="M6" s="5" t="str">
        <f t="shared" si="7"/>
        <v>+++</v>
      </c>
      <c r="N6" s="5" t="s">
        <v>100</v>
      </c>
      <c r="O6" s="21" t="s">
        <v>100</v>
      </c>
      <c r="P6" s="19">
        <f t="shared" si="8"/>
      </c>
      <c r="Q6" s="5" t="str">
        <f t="shared" si="9"/>
        <v>+++</v>
      </c>
      <c r="R6" s="5" t="s">
        <v>100</v>
      </c>
      <c r="S6" s="5" t="s">
        <v>100</v>
      </c>
      <c r="T6" s="5" t="s">
        <v>100</v>
      </c>
      <c r="U6" s="5" t="s">
        <v>100</v>
      </c>
      <c r="V6" s="20">
        <f t="shared" si="10"/>
      </c>
      <c r="W6" s="5">
        <f t="shared" si="11"/>
      </c>
      <c r="Y6" s="21"/>
      <c r="Z6" s="19">
        <f t="shared" si="12"/>
      </c>
      <c r="AA6" s="5" t="str">
        <f t="shared" si="13"/>
        <v>+++</v>
      </c>
      <c r="AB6" s="5" t="s">
        <v>100</v>
      </c>
      <c r="AC6" s="5" t="s">
        <v>100</v>
      </c>
      <c r="AD6" s="5" t="s">
        <v>100</v>
      </c>
      <c r="AE6" s="5" t="s">
        <v>100</v>
      </c>
      <c r="AF6" s="20">
        <f t="shared" si="14"/>
      </c>
      <c r="AG6" s="5" t="str">
        <f t="shared" si="15"/>
        <v>+++</v>
      </c>
      <c r="AH6" s="5" t="s">
        <v>100</v>
      </c>
      <c r="AI6" s="21" t="s">
        <v>100</v>
      </c>
      <c r="AJ6" s="20">
        <f t="shared" si="16"/>
      </c>
      <c r="AK6" s="5">
        <f t="shared" si="17"/>
      </c>
      <c r="AM6" s="21"/>
      <c r="AN6" s="19">
        <f t="shared" si="18"/>
      </c>
      <c r="AO6" s="5">
        <f t="shared" si="19"/>
      </c>
      <c r="AT6" s="20">
        <f t="shared" si="20"/>
      </c>
      <c r="AU6" s="5">
        <f t="shared" si="21"/>
      </c>
      <c r="AW6" s="21"/>
      <c r="AX6" s="19">
        <f t="shared" si="22"/>
      </c>
      <c r="AY6" s="5">
        <f t="shared" si="23"/>
      </c>
      <c r="BD6" s="20">
        <f t="shared" si="24"/>
      </c>
      <c r="BE6" s="5">
        <f t="shared" si="25"/>
      </c>
      <c r="BG6" s="21"/>
      <c r="BH6" s="19">
        <f t="shared" si="26"/>
      </c>
      <c r="BI6" s="5">
        <f t="shared" si="27"/>
      </c>
      <c r="BN6" s="20">
        <f t="shared" si="28"/>
      </c>
      <c r="BO6" s="5">
        <f t="shared" si="29"/>
      </c>
      <c r="BQ6" s="21"/>
      <c r="BR6" s="19">
        <f t="shared" si="30"/>
      </c>
      <c r="BS6" s="5">
        <f t="shared" si="31"/>
      </c>
      <c r="BX6" s="20">
        <f t="shared" si="32"/>
      </c>
      <c r="BY6" s="5">
        <f t="shared" si="33"/>
      </c>
      <c r="CA6" s="21"/>
    </row>
    <row r="7" spans="1:79" ht="12.75">
      <c r="A7" s="3">
        <v>565355</v>
      </c>
      <c r="B7" s="9">
        <f t="shared" si="0"/>
      </c>
      <c r="C7" s="9">
        <f t="shared" si="1"/>
      </c>
      <c r="D7" s="29">
        <f t="shared" si="2"/>
      </c>
      <c r="E7" s="29">
        <f t="shared" si="3"/>
        <v>18</v>
      </c>
      <c r="F7" s="19">
        <f t="shared" si="4"/>
      </c>
      <c r="G7" s="5">
        <f t="shared" si="5"/>
      </c>
      <c r="L7" s="20">
        <f t="shared" si="6"/>
      </c>
      <c r="M7" s="5">
        <f t="shared" si="7"/>
      </c>
      <c r="O7" s="21"/>
      <c r="P7" s="19">
        <f t="shared" si="8"/>
      </c>
      <c r="Q7" s="5">
        <f t="shared" si="9"/>
      </c>
      <c r="V7" s="20">
        <f t="shared" si="10"/>
      </c>
      <c r="W7" s="5">
        <f t="shared" si="11"/>
      </c>
      <c r="Y7" s="21"/>
      <c r="Z7" s="19">
        <f t="shared" si="12"/>
      </c>
      <c r="AA7" s="5">
        <f t="shared" si="13"/>
      </c>
      <c r="AF7" s="20">
        <f t="shared" si="14"/>
      </c>
      <c r="AG7" s="5">
        <f t="shared" si="15"/>
      </c>
      <c r="AI7" s="21"/>
      <c r="AJ7" s="20">
        <f t="shared" si="16"/>
      </c>
      <c r="AK7" s="5">
        <f t="shared" si="17"/>
      </c>
      <c r="AM7" s="21"/>
      <c r="AN7" s="19">
        <f t="shared" si="18"/>
      </c>
      <c r="AO7" s="5">
        <f t="shared" si="19"/>
      </c>
      <c r="AT7" s="20">
        <f t="shared" si="20"/>
      </c>
      <c r="AU7" s="5">
        <f t="shared" si="21"/>
      </c>
      <c r="AW7" s="21"/>
      <c r="AX7" s="19">
        <f t="shared" si="22"/>
      </c>
      <c r="AY7" s="5">
        <f t="shared" si="23"/>
      </c>
      <c r="BD7" s="20">
        <f t="shared" si="24"/>
        <v>18</v>
      </c>
      <c r="BE7" s="5">
        <f t="shared" si="25"/>
        <v>18</v>
      </c>
      <c r="BF7" s="5">
        <v>5</v>
      </c>
      <c r="BG7" s="21">
        <v>7</v>
      </c>
      <c r="BH7" s="19">
        <f t="shared" si="26"/>
      </c>
      <c r="BI7" s="5">
        <f t="shared" si="27"/>
      </c>
      <c r="BN7" s="20">
        <f t="shared" si="28"/>
      </c>
      <c r="BO7" s="5">
        <f t="shared" si="29"/>
      </c>
      <c r="BQ7" s="21"/>
      <c r="BR7" s="19">
        <f t="shared" si="30"/>
      </c>
      <c r="BS7" s="5">
        <f t="shared" si="31"/>
      </c>
      <c r="BX7" s="20">
        <f t="shared" si="32"/>
      </c>
      <c r="BY7" s="5">
        <f t="shared" si="33"/>
      </c>
      <c r="CA7" s="21"/>
    </row>
    <row r="8" spans="1:79" ht="12.75">
      <c r="A8" s="14" t="s">
        <v>89</v>
      </c>
      <c r="B8" s="9">
        <f t="shared" si="0"/>
      </c>
      <c r="C8" s="9">
        <f t="shared" si="1"/>
      </c>
      <c r="D8" s="29">
        <f t="shared" si="2"/>
      </c>
      <c r="E8" s="29">
        <f t="shared" si="3"/>
      </c>
      <c r="F8" s="19">
        <f t="shared" si="4"/>
      </c>
      <c r="G8" s="5">
        <f t="shared" si="5"/>
      </c>
      <c r="L8" s="20">
        <f t="shared" si="6"/>
      </c>
      <c r="M8" s="5">
        <f t="shared" si="7"/>
      </c>
      <c r="O8" s="21"/>
      <c r="P8" s="19">
        <f t="shared" si="8"/>
      </c>
      <c r="Q8" s="5">
        <f t="shared" si="9"/>
      </c>
      <c r="V8" s="20">
        <f t="shared" si="10"/>
      </c>
      <c r="W8" s="5">
        <f t="shared" si="11"/>
      </c>
      <c r="Y8" s="21"/>
      <c r="Z8" s="19">
        <f t="shared" si="12"/>
      </c>
      <c r="AA8" s="5">
        <f t="shared" si="13"/>
      </c>
      <c r="AF8" s="20">
        <f t="shared" si="14"/>
      </c>
      <c r="AG8" s="5">
        <f t="shared" si="15"/>
      </c>
      <c r="AI8" s="21"/>
      <c r="AJ8" s="20">
        <f t="shared" si="16"/>
      </c>
      <c r="AK8" s="5">
        <f t="shared" si="17"/>
      </c>
      <c r="AM8" s="21"/>
      <c r="AN8" s="19">
        <f t="shared" si="18"/>
      </c>
      <c r="AO8" s="5" t="str">
        <f t="shared" si="19"/>
        <v>+++</v>
      </c>
      <c r="AP8" s="5" t="s">
        <v>100</v>
      </c>
      <c r="AQ8" s="5" t="s">
        <v>100</v>
      </c>
      <c r="AR8" s="5" t="s">
        <v>100</v>
      </c>
      <c r="AS8" s="5" t="s">
        <v>100</v>
      </c>
      <c r="AT8" s="20">
        <f t="shared" si="20"/>
      </c>
      <c r="AU8" s="5">
        <f t="shared" si="21"/>
      </c>
      <c r="AW8" s="21"/>
      <c r="AX8" s="19">
        <f t="shared" si="22"/>
      </c>
      <c r="AY8" s="5">
        <f t="shared" si="23"/>
      </c>
      <c r="BD8" s="20">
        <f t="shared" si="24"/>
      </c>
      <c r="BE8" s="5">
        <f t="shared" si="25"/>
      </c>
      <c r="BG8" s="21"/>
      <c r="BH8" s="19">
        <f t="shared" si="26"/>
      </c>
      <c r="BI8" s="5">
        <f t="shared" si="27"/>
      </c>
      <c r="BN8" s="20">
        <f t="shared" si="28"/>
      </c>
      <c r="BO8" s="5">
        <f t="shared" si="29"/>
      </c>
      <c r="BQ8" s="21"/>
      <c r="BR8" s="19">
        <f t="shared" si="30"/>
      </c>
      <c r="BS8" s="5">
        <f t="shared" si="31"/>
      </c>
      <c r="BX8" s="20">
        <f t="shared" si="32"/>
      </c>
      <c r="BY8" s="5">
        <f t="shared" si="33"/>
      </c>
      <c r="CA8" s="21"/>
    </row>
    <row r="9" spans="1:79" ht="12.75">
      <c r="A9" s="3" t="s">
        <v>66</v>
      </c>
      <c r="B9" s="9">
        <f t="shared" si="0"/>
      </c>
      <c r="C9" s="9">
        <f t="shared" si="1"/>
      </c>
      <c r="D9" s="29">
        <f t="shared" si="2"/>
      </c>
      <c r="E9" s="29">
        <f t="shared" si="3"/>
      </c>
      <c r="F9" s="19">
        <f t="shared" si="4"/>
      </c>
      <c r="G9" s="5">
        <f t="shared" si="5"/>
      </c>
      <c r="L9" s="20">
        <f t="shared" si="6"/>
      </c>
      <c r="M9" s="5">
        <f t="shared" si="7"/>
      </c>
      <c r="O9" s="21"/>
      <c r="P9" s="19">
        <f t="shared" si="8"/>
      </c>
      <c r="Q9" s="5">
        <f t="shared" si="9"/>
      </c>
      <c r="V9" s="20">
        <f t="shared" si="10"/>
      </c>
      <c r="W9" s="5">
        <f t="shared" si="11"/>
      </c>
      <c r="Y9" s="21"/>
      <c r="Z9" s="19">
        <f t="shared" si="12"/>
      </c>
      <c r="AA9" s="5">
        <f t="shared" si="13"/>
      </c>
      <c r="AF9" s="20">
        <f t="shared" si="14"/>
      </c>
      <c r="AG9" s="5">
        <f t="shared" si="15"/>
      </c>
      <c r="AI9" s="21"/>
      <c r="AJ9" s="20">
        <f t="shared" si="16"/>
      </c>
      <c r="AK9" s="5">
        <f t="shared" si="17"/>
      </c>
      <c r="AM9" s="21"/>
      <c r="AN9" s="19">
        <f t="shared" si="18"/>
      </c>
      <c r="AO9" s="5">
        <f t="shared" si="19"/>
      </c>
      <c r="AT9" s="20">
        <f t="shared" si="20"/>
      </c>
      <c r="AU9" s="5">
        <f t="shared" si="21"/>
      </c>
      <c r="AW9" s="21"/>
      <c r="AX9" s="19">
        <f t="shared" si="22"/>
      </c>
      <c r="AY9" s="5">
        <f t="shared" si="23"/>
      </c>
      <c r="BD9" s="20">
        <f t="shared" si="24"/>
      </c>
      <c r="BE9" s="5">
        <f t="shared" si="25"/>
      </c>
      <c r="BG9" s="21"/>
      <c r="BH9" s="19">
        <f t="shared" si="26"/>
      </c>
      <c r="BI9" s="5">
        <f t="shared" si="27"/>
      </c>
      <c r="BN9" s="20">
        <f t="shared" si="28"/>
      </c>
      <c r="BO9" s="5">
        <f t="shared" si="29"/>
      </c>
      <c r="BQ9" s="21"/>
      <c r="BR9" s="19">
        <f t="shared" si="30"/>
      </c>
      <c r="BS9" s="5">
        <f t="shared" si="31"/>
      </c>
      <c r="BX9" s="20">
        <f t="shared" si="32"/>
      </c>
      <c r="BY9" s="5">
        <f t="shared" si="33"/>
      </c>
      <c r="CA9" s="21"/>
    </row>
    <row r="10" spans="1:79" ht="12.75">
      <c r="A10" s="3">
        <v>615706</v>
      </c>
      <c r="B10" s="9">
        <f t="shared" si="0"/>
        <v>20</v>
      </c>
      <c r="C10" s="9">
        <f t="shared" si="1"/>
      </c>
      <c r="D10" s="29">
        <f t="shared" si="2"/>
        <v>17.625</v>
      </c>
      <c r="E10" s="29">
        <f t="shared" si="3"/>
        <v>23.25</v>
      </c>
      <c r="F10" s="19">
        <f t="shared" si="4"/>
      </c>
      <c r="G10" s="5">
        <f t="shared" si="5"/>
      </c>
      <c r="L10" s="20">
        <f t="shared" si="6"/>
      </c>
      <c r="M10" s="5">
        <f t="shared" si="7"/>
      </c>
      <c r="O10" s="21"/>
      <c r="P10" s="19">
        <f t="shared" si="8"/>
      </c>
      <c r="Q10" s="5">
        <f t="shared" si="9"/>
      </c>
      <c r="V10" s="20">
        <f t="shared" si="10"/>
      </c>
      <c r="W10" s="5">
        <f t="shared" si="11"/>
      </c>
      <c r="Y10" s="21"/>
      <c r="Z10" s="19">
        <f t="shared" si="12"/>
      </c>
      <c r="AA10" s="5">
        <f t="shared" si="13"/>
      </c>
      <c r="AF10" s="20">
        <f t="shared" si="14"/>
      </c>
      <c r="AG10" s="5">
        <f t="shared" si="15"/>
      </c>
      <c r="AI10" s="21"/>
      <c r="AJ10" s="20">
        <f t="shared" si="16"/>
      </c>
      <c r="AK10" s="5">
        <f t="shared" si="17"/>
      </c>
      <c r="AM10" s="21"/>
      <c r="AN10" s="19">
        <f t="shared" si="18"/>
        <v>18</v>
      </c>
      <c r="AO10" s="5">
        <f t="shared" si="19"/>
        <v>17.625</v>
      </c>
      <c r="AP10" s="5">
        <v>4.5</v>
      </c>
      <c r="AQ10" s="5">
        <v>8</v>
      </c>
      <c r="AR10" s="5">
        <v>5.5</v>
      </c>
      <c r="AS10" s="5">
        <v>5.5</v>
      </c>
      <c r="AT10" s="20">
        <f t="shared" si="20"/>
      </c>
      <c r="AU10" s="5">
        <f t="shared" si="21"/>
      </c>
      <c r="AW10" s="21"/>
      <c r="AX10" s="19">
        <f t="shared" si="22"/>
      </c>
      <c r="AY10" s="5">
        <f t="shared" si="23"/>
      </c>
      <c r="BD10" s="20">
        <f t="shared" si="24"/>
      </c>
      <c r="BE10" s="5">
        <f t="shared" si="25"/>
      </c>
      <c r="BG10" s="21"/>
      <c r="BH10" s="19">
        <f t="shared" si="26"/>
      </c>
      <c r="BI10" s="5">
        <f t="shared" si="27"/>
      </c>
      <c r="BN10" s="20">
        <f t="shared" si="28"/>
        <v>23</v>
      </c>
      <c r="BO10" s="5">
        <f t="shared" si="29"/>
        <v>23.25</v>
      </c>
      <c r="BP10" s="5">
        <v>9.5</v>
      </c>
      <c r="BQ10" s="21">
        <v>6</v>
      </c>
      <c r="BR10" s="19">
        <f t="shared" si="30"/>
      </c>
      <c r="BS10" s="5">
        <f t="shared" si="31"/>
      </c>
      <c r="BX10" s="20">
        <f t="shared" si="32"/>
      </c>
      <c r="BY10" s="5">
        <f t="shared" si="33"/>
      </c>
      <c r="CA10" s="21"/>
    </row>
    <row r="11" spans="1:79" ht="12.75">
      <c r="A11" s="14" t="s">
        <v>98</v>
      </c>
      <c r="B11" s="9">
        <f t="shared" si="0"/>
        <v>21</v>
      </c>
      <c r="C11" s="9">
        <f t="shared" si="1"/>
      </c>
      <c r="D11" s="29">
        <f t="shared" si="2"/>
        <v>21.375</v>
      </c>
      <c r="E11" s="29">
        <f t="shared" si="3"/>
        <v>21</v>
      </c>
      <c r="F11" s="19">
        <f t="shared" si="4"/>
      </c>
      <c r="G11" s="5">
        <f t="shared" si="5"/>
      </c>
      <c r="L11" s="20">
        <f t="shared" si="6"/>
      </c>
      <c r="M11" s="5">
        <f t="shared" si="7"/>
      </c>
      <c r="O11" s="21"/>
      <c r="P11" s="19">
        <f t="shared" si="8"/>
        <v>21</v>
      </c>
      <c r="Q11" s="5">
        <f t="shared" si="9"/>
        <v>21.375</v>
      </c>
      <c r="R11" s="5">
        <v>2.5</v>
      </c>
      <c r="S11" s="5">
        <v>8.5</v>
      </c>
      <c r="T11" s="5">
        <v>8.5</v>
      </c>
      <c r="U11" s="5">
        <v>9</v>
      </c>
      <c r="V11" s="20">
        <f t="shared" si="10"/>
      </c>
      <c r="W11" s="5">
        <f t="shared" si="11"/>
        <v>6.75</v>
      </c>
      <c r="X11" s="5">
        <v>4.5</v>
      </c>
      <c r="Y11" s="21">
        <v>0</v>
      </c>
      <c r="Z11" s="19">
        <f t="shared" si="12"/>
      </c>
      <c r="AA11" s="5">
        <f t="shared" si="13"/>
      </c>
      <c r="AF11" s="20">
        <f t="shared" si="14"/>
        <v>21</v>
      </c>
      <c r="AG11" s="5">
        <f t="shared" si="15"/>
        <v>21</v>
      </c>
      <c r="AH11" s="5">
        <v>8.5</v>
      </c>
      <c r="AI11" s="21">
        <v>5.5</v>
      </c>
      <c r="AJ11" s="20">
        <f t="shared" si="16"/>
      </c>
      <c r="AK11" s="5">
        <f t="shared" si="17"/>
      </c>
      <c r="AM11" s="21"/>
      <c r="AN11" s="19">
        <f t="shared" si="18"/>
      </c>
      <c r="AO11" s="5">
        <f t="shared" si="19"/>
      </c>
      <c r="AT11" s="20">
        <f t="shared" si="20"/>
      </c>
      <c r="AU11" s="5">
        <f t="shared" si="21"/>
      </c>
      <c r="AW11" s="21"/>
      <c r="AX11" s="19">
        <f t="shared" si="22"/>
      </c>
      <c r="AY11" s="5">
        <f t="shared" si="23"/>
      </c>
      <c r="BD11" s="20">
        <f t="shared" si="24"/>
      </c>
      <c r="BE11" s="5">
        <f t="shared" si="25"/>
      </c>
      <c r="BG11" s="21"/>
      <c r="BH11" s="19">
        <f t="shared" si="26"/>
      </c>
      <c r="BI11" s="5">
        <f t="shared" si="27"/>
      </c>
      <c r="BN11" s="20">
        <f t="shared" si="28"/>
      </c>
      <c r="BO11" s="5">
        <f t="shared" si="29"/>
      </c>
      <c r="BQ11" s="21"/>
      <c r="BR11" s="19">
        <f t="shared" si="30"/>
      </c>
      <c r="BS11" s="5">
        <f t="shared" si="31"/>
      </c>
      <c r="BX11" s="20">
        <f t="shared" si="32"/>
      </c>
      <c r="BY11" s="5">
        <f t="shared" si="33"/>
      </c>
      <c r="CA11" s="21"/>
    </row>
    <row r="12" spans="1:79" ht="12.75">
      <c r="A12" s="3" t="s">
        <v>15</v>
      </c>
      <c r="B12" s="9">
        <f t="shared" si="0"/>
        <v>25</v>
      </c>
      <c r="C12" s="9">
        <f t="shared" si="1"/>
      </c>
      <c r="D12" s="29">
        <f t="shared" si="2"/>
        <v>22.875</v>
      </c>
      <c r="E12" s="29">
        <f t="shared" si="3"/>
        <v>27</v>
      </c>
      <c r="F12" s="19">
        <f t="shared" si="4"/>
      </c>
      <c r="G12" s="5">
        <f t="shared" si="5"/>
      </c>
      <c r="L12" s="20">
        <f t="shared" si="6"/>
      </c>
      <c r="M12" s="5">
        <f t="shared" si="7"/>
      </c>
      <c r="O12" s="21"/>
      <c r="P12" s="19">
        <f t="shared" si="8"/>
      </c>
      <c r="Q12" s="5">
        <f t="shared" si="9"/>
      </c>
      <c r="V12" s="20">
        <f t="shared" si="10"/>
      </c>
      <c r="W12" s="5">
        <f t="shared" si="11"/>
      </c>
      <c r="Y12" s="21"/>
      <c r="Z12" s="19">
        <f t="shared" si="12"/>
      </c>
      <c r="AA12" s="5">
        <f t="shared" si="13"/>
      </c>
      <c r="AF12" s="20">
        <f t="shared" si="14"/>
      </c>
      <c r="AG12" s="5">
        <f t="shared" si="15"/>
      </c>
      <c r="AI12" s="21"/>
      <c r="AJ12" s="20">
        <f t="shared" si="16"/>
      </c>
      <c r="AK12" s="5">
        <f t="shared" si="17"/>
      </c>
      <c r="AM12" s="21"/>
      <c r="AN12" s="19">
        <f t="shared" si="18"/>
      </c>
      <c r="AO12" s="5">
        <f t="shared" si="19"/>
      </c>
      <c r="AT12" s="20">
        <f t="shared" si="20"/>
      </c>
      <c r="AU12" s="5">
        <f t="shared" si="21"/>
      </c>
      <c r="AW12" s="21"/>
      <c r="AX12" s="19">
        <f t="shared" si="22"/>
      </c>
      <c r="AY12" s="5">
        <f t="shared" si="23"/>
      </c>
      <c r="BD12" s="20">
        <f t="shared" si="24"/>
      </c>
      <c r="BE12" s="5">
        <f t="shared" si="25"/>
      </c>
      <c r="BG12" s="21"/>
      <c r="BH12" s="19">
        <f t="shared" si="26"/>
      </c>
      <c r="BI12" s="5">
        <f t="shared" si="27"/>
      </c>
      <c r="BN12" s="20">
        <f t="shared" si="28"/>
      </c>
      <c r="BO12" s="5">
        <f t="shared" si="29"/>
      </c>
      <c r="BQ12" s="21"/>
      <c r="BR12" s="19">
        <f t="shared" si="30"/>
        <v>23</v>
      </c>
      <c r="BS12" s="5">
        <f t="shared" si="31"/>
        <v>22.875</v>
      </c>
      <c r="BT12" s="5">
        <v>3</v>
      </c>
      <c r="BU12" s="5">
        <v>12</v>
      </c>
      <c r="BV12" s="5">
        <v>12</v>
      </c>
      <c r="BW12" s="5">
        <v>3.5</v>
      </c>
      <c r="BX12" s="20">
        <f t="shared" si="32"/>
        <v>27</v>
      </c>
      <c r="BY12" s="5">
        <f t="shared" si="33"/>
        <v>27</v>
      </c>
      <c r="BZ12" s="5">
        <v>9.5</v>
      </c>
      <c r="CA12" s="21">
        <v>8.5</v>
      </c>
    </row>
    <row r="13" spans="1:79" ht="12.75">
      <c r="A13" s="3" t="s">
        <v>22</v>
      </c>
      <c r="B13" s="9">
        <f t="shared" si="0"/>
        <v>24</v>
      </c>
      <c r="C13" s="9">
        <f t="shared" si="1"/>
      </c>
      <c r="D13" s="29">
        <f t="shared" si="2"/>
        <v>28.5</v>
      </c>
      <c r="E13" s="29">
        <f t="shared" si="3"/>
        <v>18.75</v>
      </c>
      <c r="F13" s="19">
        <f t="shared" si="4"/>
      </c>
      <c r="G13" s="5">
        <f t="shared" si="5"/>
      </c>
      <c r="L13" s="20">
        <f t="shared" si="6"/>
      </c>
      <c r="M13" s="5">
        <f t="shared" si="7"/>
      </c>
      <c r="O13" s="21"/>
      <c r="P13" s="19">
        <f t="shared" si="8"/>
        <v>29</v>
      </c>
      <c r="Q13" s="5">
        <f t="shared" si="9"/>
        <v>28.5</v>
      </c>
      <c r="R13" s="5">
        <v>9.5</v>
      </c>
      <c r="S13" s="5">
        <v>6</v>
      </c>
      <c r="T13" s="5">
        <v>10.5</v>
      </c>
      <c r="U13" s="5">
        <v>12</v>
      </c>
      <c r="V13" s="20">
        <f t="shared" si="10"/>
      </c>
      <c r="W13" s="5">
        <f t="shared" si="11"/>
      </c>
      <c r="Y13" s="21"/>
      <c r="Z13" s="19">
        <f t="shared" si="12"/>
      </c>
      <c r="AA13" s="5">
        <f t="shared" si="13"/>
      </c>
      <c r="AF13" s="20">
        <f t="shared" si="14"/>
      </c>
      <c r="AG13" s="5" t="str">
        <f t="shared" si="15"/>
        <v>+++</v>
      </c>
      <c r="AH13" s="5" t="s">
        <v>100</v>
      </c>
      <c r="AI13" s="21" t="s">
        <v>100</v>
      </c>
      <c r="AJ13" s="20">
        <f t="shared" si="16"/>
      </c>
      <c r="AK13" s="5">
        <f t="shared" si="17"/>
      </c>
      <c r="AM13" s="21"/>
      <c r="AN13" s="19">
        <f t="shared" si="18"/>
      </c>
      <c r="AO13" s="5">
        <f t="shared" si="19"/>
      </c>
      <c r="AT13" s="20">
        <f t="shared" si="20"/>
      </c>
      <c r="AU13" s="5">
        <f t="shared" si="21"/>
        <v>13.5</v>
      </c>
      <c r="AV13" s="5">
        <v>4</v>
      </c>
      <c r="AW13" s="21">
        <v>5</v>
      </c>
      <c r="AX13" s="19">
        <f t="shared" si="22"/>
      </c>
      <c r="AY13" s="5">
        <f t="shared" si="23"/>
      </c>
      <c r="BD13" s="20">
        <f t="shared" si="24"/>
      </c>
      <c r="BE13" s="5">
        <f t="shared" si="25"/>
      </c>
      <c r="BG13" s="21"/>
      <c r="BH13" s="19">
        <f t="shared" si="26"/>
      </c>
      <c r="BI13" s="5">
        <f t="shared" si="27"/>
      </c>
      <c r="BN13" s="20">
        <f t="shared" si="28"/>
        <v>19</v>
      </c>
      <c r="BO13" s="5">
        <f t="shared" si="29"/>
        <v>18.75</v>
      </c>
      <c r="BP13" s="5">
        <v>6.5</v>
      </c>
      <c r="BQ13" s="21">
        <v>6</v>
      </c>
      <c r="BR13" s="19">
        <f t="shared" si="30"/>
      </c>
      <c r="BS13" s="5">
        <f t="shared" si="31"/>
      </c>
      <c r="BX13" s="20">
        <f t="shared" si="32"/>
      </c>
      <c r="BY13" s="5">
        <f t="shared" si="33"/>
      </c>
      <c r="CA13" s="21"/>
    </row>
    <row r="14" spans="1:79" ht="12.75">
      <c r="A14" s="3" t="s">
        <v>67</v>
      </c>
      <c r="B14" s="9">
        <f t="shared" si="0"/>
      </c>
      <c r="C14" s="9">
        <f t="shared" si="1"/>
      </c>
      <c r="D14" s="29">
        <f t="shared" si="2"/>
        <v>18.75</v>
      </c>
      <c r="E14" s="29">
        <f t="shared" si="3"/>
      </c>
      <c r="F14" s="19">
        <f t="shared" si="4"/>
      </c>
      <c r="G14" s="5" t="str">
        <f t="shared" si="5"/>
        <v>+++</v>
      </c>
      <c r="H14" s="5" t="s">
        <v>100</v>
      </c>
      <c r="I14" s="5" t="s">
        <v>100</v>
      </c>
      <c r="J14" s="5" t="s">
        <v>100</v>
      </c>
      <c r="K14" s="5" t="s">
        <v>100</v>
      </c>
      <c r="L14" s="20">
        <f t="shared" si="6"/>
      </c>
      <c r="M14" s="5">
        <f t="shared" si="7"/>
      </c>
      <c r="O14" s="21"/>
      <c r="P14" s="19">
        <f t="shared" si="8"/>
      </c>
      <c r="Q14" s="5">
        <f t="shared" si="9"/>
      </c>
      <c r="V14" s="20">
        <f t="shared" si="10"/>
      </c>
      <c r="W14" s="5">
        <f t="shared" si="11"/>
      </c>
      <c r="Y14" s="21"/>
      <c r="Z14" s="19">
        <f t="shared" si="12"/>
      </c>
      <c r="AA14" s="5">
        <f t="shared" si="13"/>
      </c>
      <c r="AF14" s="20">
        <f t="shared" si="14"/>
      </c>
      <c r="AG14" s="5">
        <f t="shared" si="15"/>
      </c>
      <c r="AI14" s="21"/>
      <c r="AJ14" s="20">
        <f t="shared" si="16"/>
      </c>
      <c r="AK14" s="5">
        <f t="shared" si="17"/>
      </c>
      <c r="AM14" s="21"/>
      <c r="AN14" s="19">
        <f t="shared" si="18"/>
      </c>
      <c r="AO14" s="5">
        <f t="shared" si="19"/>
      </c>
      <c r="AT14" s="20">
        <f t="shared" si="20"/>
      </c>
      <c r="AU14" s="5">
        <f t="shared" si="21"/>
      </c>
      <c r="AW14" s="21"/>
      <c r="AX14" s="19">
        <f t="shared" si="22"/>
      </c>
      <c r="AY14" s="5">
        <f t="shared" si="23"/>
        <v>9</v>
      </c>
      <c r="AZ14" s="5">
        <v>1</v>
      </c>
      <c r="BA14" s="5">
        <v>5</v>
      </c>
      <c r="BB14" s="5">
        <v>2.5</v>
      </c>
      <c r="BC14" s="5">
        <v>3.5</v>
      </c>
      <c r="BD14" s="20">
        <f t="shared" si="24"/>
      </c>
      <c r="BE14" s="5">
        <f t="shared" si="25"/>
      </c>
      <c r="BG14" s="21"/>
      <c r="BH14" s="19">
        <f t="shared" si="26"/>
        <v>19</v>
      </c>
      <c r="BI14" s="5">
        <f t="shared" si="27"/>
        <v>18.75</v>
      </c>
      <c r="BJ14" s="5">
        <v>8</v>
      </c>
      <c r="BK14" s="5">
        <v>9.5</v>
      </c>
      <c r="BL14" s="5">
        <v>3</v>
      </c>
      <c r="BM14" s="5">
        <v>4.5</v>
      </c>
      <c r="BN14" s="20">
        <f t="shared" si="28"/>
      </c>
      <c r="BO14" s="5">
        <f t="shared" si="29"/>
      </c>
      <c r="BQ14" s="21"/>
      <c r="BR14" s="19">
        <f t="shared" si="30"/>
      </c>
      <c r="BS14" s="5">
        <f t="shared" si="31"/>
      </c>
      <c r="BX14" s="20">
        <f t="shared" si="32"/>
      </c>
      <c r="BY14" s="5">
        <f t="shared" si="33"/>
        <v>14.25</v>
      </c>
      <c r="BZ14" s="5">
        <v>6</v>
      </c>
      <c r="CA14" s="21">
        <v>3.5</v>
      </c>
    </row>
    <row r="15" spans="1:79" ht="12.75">
      <c r="A15" s="3" t="s">
        <v>10</v>
      </c>
      <c r="B15" s="9">
        <f t="shared" si="0"/>
        <v>27</v>
      </c>
      <c r="C15" s="9">
        <f t="shared" si="1"/>
      </c>
      <c r="D15" s="29">
        <f t="shared" si="2"/>
        <v>22.875</v>
      </c>
      <c r="E15" s="29">
        <f t="shared" si="3"/>
        <v>31.5</v>
      </c>
      <c r="F15" s="19">
        <f t="shared" si="4"/>
      </c>
      <c r="G15" s="5">
        <f t="shared" si="5"/>
        <v>13.125</v>
      </c>
      <c r="H15" s="5">
        <v>6</v>
      </c>
      <c r="I15" s="5">
        <v>0</v>
      </c>
      <c r="J15" s="5">
        <v>6</v>
      </c>
      <c r="K15" s="5">
        <v>5.5</v>
      </c>
      <c r="L15" s="20">
        <f t="shared" si="6"/>
      </c>
      <c r="M15" s="5" t="str">
        <f t="shared" si="7"/>
        <v>+++</v>
      </c>
      <c r="N15" s="5" t="s">
        <v>100</v>
      </c>
      <c r="O15" s="21" t="s">
        <v>100</v>
      </c>
      <c r="P15" s="19">
        <f t="shared" si="8"/>
        <v>18</v>
      </c>
      <c r="Q15" s="5">
        <f t="shared" si="9"/>
        <v>18.375</v>
      </c>
      <c r="R15" s="5">
        <v>3</v>
      </c>
      <c r="S15" s="5">
        <v>0</v>
      </c>
      <c r="T15" s="5">
        <v>11.5</v>
      </c>
      <c r="U15" s="5">
        <v>10</v>
      </c>
      <c r="V15" s="20">
        <f t="shared" si="10"/>
      </c>
      <c r="W15" s="5">
        <f t="shared" si="11"/>
      </c>
      <c r="Y15" s="21"/>
      <c r="Z15" s="19">
        <f t="shared" si="12"/>
      </c>
      <c r="AA15" s="5">
        <f t="shared" si="13"/>
      </c>
      <c r="AF15" s="20">
        <f t="shared" si="14"/>
      </c>
      <c r="AG15" s="5">
        <f t="shared" si="15"/>
      </c>
      <c r="AI15" s="21"/>
      <c r="AJ15" s="20">
        <f t="shared" si="16"/>
      </c>
      <c r="AK15" s="5">
        <f t="shared" si="17"/>
      </c>
      <c r="AM15" s="21"/>
      <c r="AN15" s="19">
        <f t="shared" si="18"/>
      </c>
      <c r="AO15" s="5">
        <f t="shared" si="19"/>
      </c>
      <c r="AT15" s="20">
        <f t="shared" si="20"/>
        <v>32</v>
      </c>
      <c r="AU15" s="5">
        <f t="shared" si="21"/>
        <v>31.5</v>
      </c>
      <c r="AV15" s="5">
        <v>11</v>
      </c>
      <c r="AW15" s="21">
        <v>10</v>
      </c>
      <c r="AX15" s="19">
        <f t="shared" si="22"/>
      </c>
      <c r="AY15" s="5">
        <f t="shared" si="23"/>
      </c>
      <c r="BD15" s="20">
        <f t="shared" si="24"/>
      </c>
      <c r="BE15" s="5">
        <f t="shared" si="25"/>
      </c>
      <c r="BG15" s="21"/>
      <c r="BH15" s="19">
        <f t="shared" si="26"/>
        <v>23</v>
      </c>
      <c r="BI15" s="5">
        <f t="shared" si="27"/>
        <v>22.875</v>
      </c>
      <c r="BJ15" s="5">
        <v>0</v>
      </c>
      <c r="BK15" s="5">
        <v>9.5</v>
      </c>
      <c r="BL15" s="5">
        <v>12</v>
      </c>
      <c r="BM15" s="5">
        <v>9</v>
      </c>
      <c r="BN15" s="20">
        <f t="shared" si="28"/>
      </c>
      <c r="BO15" s="5">
        <f t="shared" si="29"/>
      </c>
      <c r="BQ15" s="21"/>
      <c r="BR15" s="19">
        <f t="shared" si="30"/>
      </c>
      <c r="BS15" s="5">
        <f t="shared" si="31"/>
      </c>
      <c r="BX15" s="20">
        <f t="shared" si="32"/>
      </c>
      <c r="BY15" s="5">
        <f t="shared" si="33"/>
      </c>
      <c r="CA15" s="21"/>
    </row>
    <row r="16" spans="1:79" ht="12.75">
      <c r="A16" s="3" t="s">
        <v>32</v>
      </c>
      <c r="B16" s="9">
        <f t="shared" si="0"/>
        <v>27</v>
      </c>
      <c r="C16" s="9">
        <f t="shared" si="1"/>
      </c>
      <c r="D16" s="29">
        <f t="shared" si="2"/>
        <v>22.125</v>
      </c>
      <c r="E16" s="29">
        <f t="shared" si="3"/>
        <v>32.25</v>
      </c>
      <c r="F16" s="19">
        <f t="shared" si="4"/>
        <v>22</v>
      </c>
      <c r="G16" s="5">
        <f t="shared" si="5"/>
        <v>22.125</v>
      </c>
      <c r="H16" s="5">
        <v>6</v>
      </c>
      <c r="I16" s="5">
        <v>11.5</v>
      </c>
      <c r="J16" s="5">
        <v>6</v>
      </c>
      <c r="K16" s="5">
        <v>6</v>
      </c>
      <c r="L16" s="20">
        <f t="shared" si="6"/>
      </c>
      <c r="M16" s="5">
        <f t="shared" si="7"/>
        <v>0.75</v>
      </c>
      <c r="N16" s="5">
        <v>0.5</v>
      </c>
      <c r="O16" s="21"/>
      <c r="P16" s="19">
        <f t="shared" si="8"/>
      </c>
      <c r="Q16" s="5">
        <f t="shared" si="9"/>
      </c>
      <c r="V16" s="20">
        <f t="shared" si="10"/>
      </c>
      <c r="W16" s="5">
        <f t="shared" si="11"/>
      </c>
      <c r="Y16" s="21"/>
      <c r="Z16" s="19">
        <f t="shared" si="12"/>
      </c>
      <c r="AA16" s="5">
        <f t="shared" si="13"/>
      </c>
      <c r="AF16" s="20">
        <f t="shared" si="14"/>
        <v>18</v>
      </c>
      <c r="AG16" s="5">
        <f t="shared" si="15"/>
        <v>18</v>
      </c>
      <c r="AH16" s="5">
        <v>6</v>
      </c>
      <c r="AI16" s="21">
        <v>6</v>
      </c>
      <c r="AJ16" s="20">
        <f t="shared" si="16"/>
        <v>32</v>
      </c>
      <c r="AK16" s="5">
        <f t="shared" si="17"/>
        <v>32.25</v>
      </c>
      <c r="AL16" s="5">
        <v>10</v>
      </c>
      <c r="AM16" s="21">
        <v>11.5</v>
      </c>
      <c r="AN16" s="19">
        <f t="shared" si="18"/>
      </c>
      <c r="AO16" s="5">
        <f t="shared" si="19"/>
      </c>
      <c r="AT16" s="20">
        <f t="shared" si="20"/>
      </c>
      <c r="AU16" s="5">
        <f t="shared" si="21"/>
      </c>
      <c r="AW16" s="21"/>
      <c r="AX16" s="19">
        <f t="shared" si="22"/>
      </c>
      <c r="AY16" s="5">
        <f t="shared" si="23"/>
      </c>
      <c r="BD16" s="20">
        <f t="shared" si="24"/>
      </c>
      <c r="BE16" s="5">
        <f t="shared" si="25"/>
      </c>
      <c r="BG16" s="21"/>
      <c r="BH16" s="19">
        <f t="shared" si="26"/>
      </c>
      <c r="BI16" s="5">
        <f t="shared" si="27"/>
      </c>
      <c r="BN16" s="20">
        <f t="shared" si="28"/>
      </c>
      <c r="BO16" s="5">
        <f t="shared" si="29"/>
      </c>
      <c r="BQ16" s="21"/>
      <c r="BR16" s="19">
        <f t="shared" si="30"/>
      </c>
      <c r="BS16" s="5">
        <f t="shared" si="31"/>
      </c>
      <c r="BX16" s="20">
        <f t="shared" si="32"/>
      </c>
      <c r="BY16" s="5">
        <f t="shared" si="33"/>
      </c>
      <c r="CA16" s="21"/>
    </row>
    <row r="17" spans="1:79" ht="12.75">
      <c r="A17" s="3" t="s">
        <v>20</v>
      </c>
      <c r="B17" s="9">
        <f t="shared" si="0"/>
        <v>23</v>
      </c>
      <c r="C17" s="9">
        <f t="shared" si="1"/>
      </c>
      <c r="D17" s="29">
        <f t="shared" si="2"/>
        <v>21.75</v>
      </c>
      <c r="E17" s="29">
        <f t="shared" si="3"/>
        <v>23.25</v>
      </c>
      <c r="F17" s="19">
        <f t="shared" si="4"/>
        <v>22</v>
      </c>
      <c r="G17" s="5">
        <f t="shared" si="5"/>
        <v>21.75</v>
      </c>
      <c r="H17" s="5">
        <v>12</v>
      </c>
      <c r="I17" s="5">
        <v>6</v>
      </c>
      <c r="J17" s="5">
        <v>8</v>
      </c>
      <c r="K17" s="5">
        <v>3</v>
      </c>
      <c r="L17" s="20">
        <f t="shared" si="6"/>
      </c>
      <c r="M17" s="5">
        <f t="shared" si="7"/>
        <v>7.5</v>
      </c>
      <c r="N17" s="5">
        <v>4.5</v>
      </c>
      <c r="O17" s="21">
        <v>0.5</v>
      </c>
      <c r="P17" s="19">
        <f t="shared" si="8"/>
      </c>
      <c r="Q17" s="5">
        <f t="shared" si="9"/>
      </c>
      <c r="V17" s="20">
        <f t="shared" si="10"/>
      </c>
      <c r="W17" s="5">
        <f t="shared" si="11"/>
      </c>
      <c r="Y17" s="21"/>
      <c r="Z17" s="19">
        <f t="shared" si="12"/>
      </c>
      <c r="AA17" s="5">
        <f t="shared" si="13"/>
      </c>
      <c r="AF17" s="20">
        <f t="shared" si="14"/>
        <v>23</v>
      </c>
      <c r="AG17" s="5">
        <f t="shared" si="15"/>
        <v>23.25</v>
      </c>
      <c r="AH17" s="5">
        <v>8.5</v>
      </c>
      <c r="AI17" s="21">
        <v>7</v>
      </c>
      <c r="AJ17" s="20">
        <f t="shared" si="16"/>
      </c>
      <c r="AK17" s="5">
        <f t="shared" si="17"/>
      </c>
      <c r="AM17" s="21"/>
      <c r="AN17" s="19">
        <f t="shared" si="18"/>
      </c>
      <c r="AO17" s="5">
        <f t="shared" si="19"/>
      </c>
      <c r="AT17" s="20">
        <f t="shared" si="20"/>
      </c>
      <c r="AU17" s="5">
        <f t="shared" si="21"/>
      </c>
      <c r="AW17" s="21"/>
      <c r="AX17" s="19">
        <f t="shared" si="22"/>
      </c>
      <c r="AY17" s="5">
        <f t="shared" si="23"/>
      </c>
      <c r="BD17" s="20">
        <f t="shared" si="24"/>
      </c>
      <c r="BE17" s="5">
        <f t="shared" si="25"/>
      </c>
      <c r="BG17" s="21"/>
      <c r="BH17" s="19">
        <f t="shared" si="26"/>
      </c>
      <c r="BI17" s="5">
        <f t="shared" si="27"/>
      </c>
      <c r="BN17" s="20">
        <f t="shared" si="28"/>
      </c>
      <c r="BO17" s="5">
        <f t="shared" si="29"/>
      </c>
      <c r="BQ17" s="21"/>
      <c r="BR17" s="19">
        <f t="shared" si="30"/>
      </c>
      <c r="BS17" s="5">
        <f t="shared" si="31"/>
      </c>
      <c r="BX17" s="20">
        <f t="shared" si="32"/>
      </c>
      <c r="BY17" s="5">
        <f t="shared" si="33"/>
      </c>
      <c r="CA17" s="21"/>
    </row>
    <row r="18" spans="1:79" ht="12.75">
      <c r="A18" s="3" t="s">
        <v>33</v>
      </c>
      <c r="B18" s="9">
        <f t="shared" si="0"/>
      </c>
      <c r="C18" s="9">
        <f t="shared" si="1"/>
      </c>
      <c r="D18" s="29">
        <f t="shared" si="2"/>
      </c>
      <c r="E18" s="29">
        <f t="shared" si="3"/>
        <v>19.5</v>
      </c>
      <c r="F18" s="19">
        <f t="shared" si="4"/>
      </c>
      <c r="G18" s="5">
        <f t="shared" si="5"/>
        <v>13.125</v>
      </c>
      <c r="H18" s="5">
        <v>2.5</v>
      </c>
      <c r="I18" s="5">
        <v>4</v>
      </c>
      <c r="J18" s="5">
        <v>8.5</v>
      </c>
      <c r="K18" s="5">
        <v>2.5</v>
      </c>
      <c r="L18" s="20">
        <f t="shared" si="6"/>
      </c>
      <c r="M18" s="5">
        <f t="shared" si="7"/>
        <v>0</v>
      </c>
      <c r="N18" s="5">
        <v>0</v>
      </c>
      <c r="O18" s="21">
        <v>0</v>
      </c>
      <c r="P18" s="19">
        <f t="shared" si="8"/>
      </c>
      <c r="Q18" s="5">
        <f t="shared" si="9"/>
      </c>
      <c r="V18" s="20">
        <f t="shared" si="10"/>
      </c>
      <c r="W18" s="5">
        <f t="shared" si="11"/>
      </c>
      <c r="Y18" s="21"/>
      <c r="Z18" s="19">
        <f t="shared" si="12"/>
      </c>
      <c r="AA18" s="5">
        <f t="shared" si="13"/>
        <v>10.875</v>
      </c>
      <c r="AB18" s="5">
        <v>1</v>
      </c>
      <c r="AC18" s="5">
        <v>8.5</v>
      </c>
      <c r="AD18" s="5">
        <v>2.5</v>
      </c>
      <c r="AE18" s="5">
        <v>2.5</v>
      </c>
      <c r="AF18" s="20">
        <f t="shared" si="14"/>
      </c>
      <c r="AG18" s="5">
        <f t="shared" si="15"/>
        <v>4.5</v>
      </c>
      <c r="AH18" s="5">
        <v>3</v>
      </c>
      <c r="AI18" s="21">
        <v>0</v>
      </c>
      <c r="AJ18" s="20">
        <f t="shared" si="16"/>
      </c>
      <c r="AK18" s="5">
        <f t="shared" si="17"/>
        <v>10.5</v>
      </c>
      <c r="AL18" s="5">
        <v>3.5</v>
      </c>
      <c r="AM18" s="21">
        <v>3.5</v>
      </c>
      <c r="AN18" s="19">
        <f t="shared" si="18"/>
      </c>
      <c r="AO18" s="5">
        <f t="shared" si="19"/>
      </c>
      <c r="AT18" s="20">
        <f t="shared" si="20"/>
      </c>
      <c r="AU18" s="5">
        <f t="shared" si="21"/>
      </c>
      <c r="AW18" s="21"/>
      <c r="AX18" s="19">
        <f t="shared" si="22"/>
      </c>
      <c r="AY18" s="5">
        <f t="shared" si="23"/>
      </c>
      <c r="BD18" s="20">
        <f t="shared" si="24"/>
        <v>20</v>
      </c>
      <c r="BE18" s="5">
        <f t="shared" si="25"/>
        <v>19.5</v>
      </c>
      <c r="BF18" s="5">
        <v>6.5</v>
      </c>
      <c r="BG18" s="21">
        <v>6.5</v>
      </c>
      <c r="BH18" s="19">
        <f t="shared" si="26"/>
      </c>
      <c r="BI18" s="5">
        <f t="shared" si="27"/>
        <v>11.625</v>
      </c>
      <c r="BJ18" s="5">
        <v>1</v>
      </c>
      <c r="BK18" s="5">
        <v>10</v>
      </c>
      <c r="BL18" s="5">
        <v>2</v>
      </c>
      <c r="BM18" s="5">
        <v>2.5</v>
      </c>
      <c r="BN18" s="20">
        <f t="shared" si="28"/>
      </c>
      <c r="BO18" s="5">
        <f t="shared" si="29"/>
      </c>
      <c r="BQ18" s="21"/>
      <c r="BR18" s="19">
        <f t="shared" si="30"/>
      </c>
      <c r="BS18" s="5">
        <f t="shared" si="31"/>
        <v>10.875</v>
      </c>
      <c r="BT18" s="5">
        <v>3.5</v>
      </c>
      <c r="BU18" s="5">
        <v>6</v>
      </c>
      <c r="BV18" s="5">
        <v>1.5</v>
      </c>
      <c r="BW18" s="5">
        <v>3.5</v>
      </c>
      <c r="BX18" s="20">
        <f t="shared" si="32"/>
      </c>
      <c r="BY18" s="5">
        <f t="shared" si="33"/>
      </c>
      <c r="CA18" s="21"/>
    </row>
    <row r="19" spans="1:79" ht="12.75">
      <c r="A19" s="14" t="s">
        <v>94</v>
      </c>
      <c r="B19" s="9">
        <f t="shared" si="0"/>
      </c>
      <c r="C19" s="9">
        <f t="shared" si="1"/>
      </c>
      <c r="D19" s="29">
        <f t="shared" si="2"/>
      </c>
      <c r="E19" s="29">
        <f t="shared" si="3"/>
      </c>
      <c r="F19" s="19">
        <f t="shared" si="4"/>
      </c>
      <c r="G19" s="5">
        <f t="shared" si="5"/>
      </c>
      <c r="L19" s="20">
        <f t="shared" si="6"/>
      </c>
      <c r="M19" s="5">
        <f t="shared" si="7"/>
      </c>
      <c r="O19" s="21"/>
      <c r="P19" s="19">
        <f t="shared" si="8"/>
      </c>
      <c r="Q19" s="5">
        <f t="shared" si="9"/>
      </c>
      <c r="V19" s="20">
        <f t="shared" si="10"/>
      </c>
      <c r="W19" s="5">
        <f t="shared" si="11"/>
      </c>
      <c r="Y19" s="21"/>
      <c r="Z19" s="19">
        <f t="shared" si="12"/>
      </c>
      <c r="AA19" s="5">
        <f t="shared" si="13"/>
      </c>
      <c r="AF19" s="20">
        <f t="shared" si="14"/>
      </c>
      <c r="AG19" s="5">
        <f t="shared" si="15"/>
      </c>
      <c r="AI19" s="21"/>
      <c r="AJ19" s="20">
        <f t="shared" si="16"/>
      </c>
      <c r="AK19" s="5">
        <f t="shared" si="17"/>
      </c>
      <c r="AM19" s="21"/>
      <c r="AN19" s="19">
        <f t="shared" si="18"/>
      </c>
      <c r="AO19" s="5">
        <f t="shared" si="19"/>
      </c>
      <c r="AT19" s="20">
        <f t="shared" si="20"/>
      </c>
      <c r="AU19" s="5">
        <f t="shared" si="21"/>
      </c>
      <c r="AW19" s="21"/>
      <c r="AX19" s="19">
        <f t="shared" si="22"/>
      </c>
      <c r="AY19" s="5">
        <f t="shared" si="23"/>
      </c>
      <c r="BD19" s="20">
        <f t="shared" si="24"/>
      </c>
      <c r="BE19" s="5">
        <f t="shared" si="25"/>
      </c>
      <c r="BG19" s="21"/>
      <c r="BH19" s="19">
        <f t="shared" si="26"/>
      </c>
      <c r="BI19" s="5">
        <f t="shared" si="27"/>
      </c>
      <c r="BN19" s="20">
        <f t="shared" si="28"/>
      </c>
      <c r="BO19" s="5">
        <f t="shared" si="29"/>
      </c>
      <c r="BQ19" s="21"/>
      <c r="BR19" s="19">
        <f t="shared" si="30"/>
      </c>
      <c r="BS19" s="5">
        <f t="shared" si="31"/>
      </c>
      <c r="BX19" s="20">
        <f t="shared" si="32"/>
      </c>
      <c r="BY19" s="5">
        <f t="shared" si="33"/>
      </c>
      <c r="CA19" s="21"/>
    </row>
    <row r="20" spans="1:79" ht="12.75">
      <c r="A20" s="3" t="s">
        <v>24</v>
      </c>
      <c r="B20" s="9">
        <f t="shared" si="0"/>
      </c>
      <c r="C20" s="9">
        <f t="shared" si="1"/>
      </c>
      <c r="D20" s="29">
        <f t="shared" si="2"/>
        <v>20.25</v>
      </c>
      <c r="E20" s="29">
        <f t="shared" si="3"/>
      </c>
      <c r="F20" s="19">
        <f t="shared" si="4"/>
      </c>
      <c r="G20" s="5">
        <f t="shared" si="5"/>
      </c>
      <c r="L20" s="20">
        <f t="shared" si="6"/>
      </c>
      <c r="M20" s="5">
        <f t="shared" si="7"/>
      </c>
      <c r="O20" s="21"/>
      <c r="P20" s="19">
        <f t="shared" si="8"/>
      </c>
      <c r="Q20" s="5" t="str">
        <f t="shared" si="9"/>
        <v>+++</v>
      </c>
      <c r="R20" s="5" t="s">
        <v>100</v>
      </c>
      <c r="S20" s="5" t="s">
        <v>100</v>
      </c>
      <c r="T20" s="5" t="s">
        <v>100</v>
      </c>
      <c r="U20" s="5" t="s">
        <v>100</v>
      </c>
      <c r="V20" s="20">
        <f t="shared" si="10"/>
      </c>
      <c r="W20" s="5">
        <f t="shared" si="11"/>
      </c>
      <c r="Y20" s="21"/>
      <c r="Z20" s="19">
        <f t="shared" si="12"/>
      </c>
      <c r="AA20" s="5">
        <f t="shared" si="13"/>
      </c>
      <c r="AF20" s="20">
        <f t="shared" si="14"/>
      </c>
      <c r="AG20" s="5">
        <f t="shared" si="15"/>
      </c>
      <c r="AI20" s="21"/>
      <c r="AJ20" s="20">
        <f t="shared" si="16"/>
      </c>
      <c r="AK20" s="5">
        <f t="shared" si="17"/>
      </c>
      <c r="AM20" s="21"/>
      <c r="AN20" s="19">
        <f t="shared" si="18"/>
      </c>
      <c r="AO20" s="5">
        <f t="shared" si="19"/>
      </c>
      <c r="AT20" s="20">
        <f t="shared" si="20"/>
      </c>
      <c r="AU20" s="5">
        <f t="shared" si="21"/>
      </c>
      <c r="AW20" s="21"/>
      <c r="AX20" s="19">
        <f t="shared" si="22"/>
      </c>
      <c r="AY20" s="5">
        <f t="shared" si="23"/>
      </c>
      <c r="BD20" s="20">
        <f t="shared" si="24"/>
      </c>
      <c r="BE20" s="5">
        <f t="shared" si="25"/>
      </c>
      <c r="BG20" s="21"/>
      <c r="BH20" s="19">
        <f t="shared" si="26"/>
        <v>20</v>
      </c>
      <c r="BI20" s="5">
        <f t="shared" si="27"/>
        <v>20.25</v>
      </c>
      <c r="BJ20" s="5">
        <v>4.5</v>
      </c>
      <c r="BK20" s="5">
        <v>7.5</v>
      </c>
      <c r="BL20" s="5">
        <v>5</v>
      </c>
      <c r="BM20" s="5">
        <v>10</v>
      </c>
      <c r="BN20" s="20">
        <f t="shared" si="28"/>
      </c>
      <c r="BO20" s="5">
        <f t="shared" si="29"/>
      </c>
      <c r="BQ20" s="21"/>
      <c r="BR20" s="19">
        <f t="shared" si="30"/>
      </c>
      <c r="BS20" s="5">
        <f t="shared" si="31"/>
      </c>
      <c r="BX20" s="20">
        <f t="shared" si="32"/>
      </c>
      <c r="BY20" s="5">
        <f t="shared" si="33"/>
        <v>16.5</v>
      </c>
      <c r="BZ20" s="5">
        <v>6</v>
      </c>
      <c r="CA20" s="21">
        <v>5</v>
      </c>
    </row>
    <row r="21" spans="1:79" ht="12.75">
      <c r="A21" s="14" t="s">
        <v>96</v>
      </c>
      <c r="B21" s="9">
        <f t="shared" si="0"/>
        <v>25</v>
      </c>
      <c r="C21" s="9">
        <f t="shared" si="1"/>
      </c>
      <c r="D21" s="29">
        <f t="shared" si="2"/>
        <v>20.625</v>
      </c>
      <c r="E21" s="29">
        <f t="shared" si="3"/>
        <v>30</v>
      </c>
      <c r="F21" s="19">
        <f t="shared" si="4"/>
      </c>
      <c r="G21" s="5">
        <f t="shared" si="5"/>
      </c>
      <c r="L21" s="20">
        <f t="shared" si="6"/>
      </c>
      <c r="M21" s="5">
        <f t="shared" si="7"/>
      </c>
      <c r="O21" s="21"/>
      <c r="P21" s="19">
        <f t="shared" si="8"/>
        <v>21</v>
      </c>
      <c r="Q21" s="5">
        <f t="shared" si="9"/>
        <v>20.625</v>
      </c>
      <c r="R21" s="5">
        <v>9</v>
      </c>
      <c r="S21" s="5">
        <v>1</v>
      </c>
      <c r="T21" s="5">
        <v>6.5</v>
      </c>
      <c r="U21" s="5">
        <v>11</v>
      </c>
      <c r="V21" s="20">
        <f t="shared" si="10"/>
      </c>
      <c r="W21" s="5" t="str">
        <f t="shared" si="11"/>
        <v>+++</v>
      </c>
      <c r="X21" s="5" t="s">
        <v>100</v>
      </c>
      <c r="Y21" s="21" t="s">
        <v>100</v>
      </c>
      <c r="Z21" s="19">
        <f t="shared" si="12"/>
      </c>
      <c r="AA21" s="5">
        <f t="shared" si="13"/>
      </c>
      <c r="AF21" s="20">
        <f t="shared" si="14"/>
      </c>
      <c r="AG21" s="5">
        <f t="shared" si="15"/>
      </c>
      <c r="AI21" s="21"/>
      <c r="AJ21" s="20">
        <f t="shared" si="16"/>
      </c>
      <c r="AK21" s="5">
        <f t="shared" si="17"/>
      </c>
      <c r="AM21" s="21"/>
      <c r="AN21" s="19">
        <f t="shared" si="18"/>
      </c>
      <c r="AO21" s="5">
        <f t="shared" si="19"/>
      </c>
      <c r="AT21" s="20">
        <f t="shared" si="20"/>
      </c>
      <c r="AU21" s="5">
        <f t="shared" si="21"/>
      </c>
      <c r="AW21" s="21"/>
      <c r="AX21" s="19">
        <f t="shared" si="22"/>
      </c>
      <c r="AY21" s="5">
        <f t="shared" si="23"/>
      </c>
      <c r="BD21" s="20">
        <f t="shared" si="24"/>
      </c>
      <c r="BE21" s="5">
        <f t="shared" si="25"/>
      </c>
      <c r="BG21" s="21"/>
      <c r="BH21" s="19">
        <f t="shared" si="26"/>
      </c>
      <c r="BI21" s="5">
        <f t="shared" si="27"/>
      </c>
      <c r="BN21" s="20">
        <f t="shared" si="28"/>
      </c>
      <c r="BO21" s="5">
        <f t="shared" si="29"/>
      </c>
      <c r="BQ21" s="21"/>
      <c r="BR21" s="19">
        <f t="shared" si="30"/>
      </c>
      <c r="BS21" s="5">
        <f t="shared" si="31"/>
      </c>
      <c r="BX21" s="20">
        <f t="shared" si="32"/>
        <v>30</v>
      </c>
      <c r="BY21" s="5">
        <f t="shared" si="33"/>
        <v>30</v>
      </c>
      <c r="BZ21" s="5">
        <v>9</v>
      </c>
      <c r="CA21" s="21">
        <v>11</v>
      </c>
    </row>
    <row r="22" spans="1:79" ht="12.75">
      <c r="A22" s="3" t="s">
        <v>9</v>
      </c>
      <c r="B22" s="9">
        <f t="shared" si="0"/>
        <v>29</v>
      </c>
      <c r="C22" s="9">
        <f t="shared" si="1"/>
      </c>
      <c r="D22" s="29">
        <f t="shared" si="2"/>
        <v>30.375</v>
      </c>
      <c r="E22" s="29">
        <f t="shared" si="3"/>
        <v>27.75</v>
      </c>
      <c r="F22" s="19">
        <f t="shared" si="4"/>
        <v>30</v>
      </c>
      <c r="G22" s="5">
        <f t="shared" si="5"/>
        <v>30.375</v>
      </c>
      <c r="H22" s="5">
        <v>8.5</v>
      </c>
      <c r="I22" s="5">
        <v>9</v>
      </c>
      <c r="J22" s="5">
        <v>12.5</v>
      </c>
      <c r="K22" s="5">
        <v>10.5</v>
      </c>
      <c r="L22" s="20">
        <f t="shared" si="6"/>
        <v>28</v>
      </c>
      <c r="M22" s="5">
        <f t="shared" si="7"/>
        <v>27.75</v>
      </c>
      <c r="N22" s="5">
        <v>10</v>
      </c>
      <c r="O22" s="21">
        <v>8.5</v>
      </c>
      <c r="P22" s="19">
        <f t="shared" si="8"/>
      </c>
      <c r="Q22" s="5">
        <f t="shared" si="9"/>
      </c>
      <c r="V22" s="20">
        <f t="shared" si="10"/>
      </c>
      <c r="W22" s="5">
        <f t="shared" si="11"/>
      </c>
      <c r="Y22" s="21"/>
      <c r="Z22" s="19">
        <f t="shared" si="12"/>
      </c>
      <c r="AA22" s="5">
        <f t="shared" si="13"/>
      </c>
      <c r="AF22" s="20">
        <f t="shared" si="14"/>
      </c>
      <c r="AG22" s="5">
        <f t="shared" si="15"/>
      </c>
      <c r="AI22" s="21"/>
      <c r="AJ22" s="20">
        <f t="shared" si="16"/>
      </c>
      <c r="AK22" s="5">
        <f t="shared" si="17"/>
      </c>
      <c r="AM22" s="21"/>
      <c r="AN22" s="19">
        <f t="shared" si="18"/>
      </c>
      <c r="AO22" s="5">
        <f t="shared" si="19"/>
      </c>
      <c r="AT22" s="20">
        <f t="shared" si="20"/>
      </c>
      <c r="AU22" s="5">
        <f t="shared" si="21"/>
      </c>
      <c r="AW22" s="21"/>
      <c r="AX22" s="19">
        <f t="shared" si="22"/>
      </c>
      <c r="AY22" s="5">
        <f t="shared" si="23"/>
      </c>
      <c r="BD22" s="20">
        <f t="shared" si="24"/>
      </c>
      <c r="BE22" s="5">
        <f t="shared" si="25"/>
      </c>
      <c r="BG22" s="21"/>
      <c r="BH22" s="19">
        <f t="shared" si="26"/>
      </c>
      <c r="BI22" s="5">
        <f t="shared" si="27"/>
      </c>
      <c r="BN22" s="20">
        <f t="shared" si="28"/>
      </c>
      <c r="BO22" s="5">
        <f t="shared" si="29"/>
      </c>
      <c r="BQ22" s="21"/>
      <c r="BR22" s="19">
        <f t="shared" si="30"/>
      </c>
      <c r="BS22" s="5">
        <f t="shared" si="31"/>
      </c>
      <c r="BX22" s="20">
        <f t="shared" si="32"/>
      </c>
      <c r="BY22" s="5">
        <f t="shared" si="33"/>
      </c>
      <c r="CA22" s="21"/>
    </row>
    <row r="23" spans="1:79" ht="12.75">
      <c r="A23" s="3" t="s">
        <v>1</v>
      </c>
      <c r="B23" s="9">
        <f t="shared" si="0"/>
        <v>20</v>
      </c>
      <c r="C23" s="9">
        <f t="shared" si="1"/>
      </c>
      <c r="D23" s="29">
        <f t="shared" si="2"/>
        <v>18.75</v>
      </c>
      <c r="E23" s="29">
        <f t="shared" si="3"/>
        <v>21.75</v>
      </c>
      <c r="F23" s="19">
        <f t="shared" si="4"/>
        <v>19</v>
      </c>
      <c r="G23" s="5">
        <f t="shared" si="5"/>
        <v>18.75</v>
      </c>
      <c r="H23" s="5">
        <v>0</v>
      </c>
      <c r="I23" s="5">
        <v>8.5</v>
      </c>
      <c r="J23" s="5">
        <v>11.5</v>
      </c>
      <c r="K23" s="5">
        <v>5</v>
      </c>
      <c r="L23" s="20">
        <f t="shared" si="6"/>
      </c>
      <c r="M23" s="5" t="str">
        <f t="shared" si="7"/>
        <v>+++</v>
      </c>
      <c r="N23" s="5" t="s">
        <v>100</v>
      </c>
      <c r="O23" s="21" t="s">
        <v>100</v>
      </c>
      <c r="P23" s="19">
        <f t="shared" si="8"/>
      </c>
      <c r="Q23" s="5">
        <f t="shared" si="9"/>
      </c>
      <c r="V23" s="20">
        <f t="shared" si="10"/>
      </c>
      <c r="W23" s="5">
        <f t="shared" si="11"/>
      </c>
      <c r="Y23" s="21"/>
      <c r="Z23" s="19">
        <f t="shared" si="12"/>
      </c>
      <c r="AA23" s="5">
        <f t="shared" si="13"/>
      </c>
      <c r="AF23" s="20">
        <f t="shared" si="14"/>
        <v>22</v>
      </c>
      <c r="AG23" s="5">
        <f t="shared" si="15"/>
        <v>21.75</v>
      </c>
      <c r="AH23" s="5">
        <v>8.5</v>
      </c>
      <c r="AI23" s="21">
        <v>6</v>
      </c>
      <c r="AJ23" s="20">
        <f t="shared" si="16"/>
      </c>
      <c r="AK23" s="5">
        <f t="shared" si="17"/>
      </c>
      <c r="AM23" s="21"/>
      <c r="AN23" s="19">
        <f t="shared" si="18"/>
      </c>
      <c r="AO23" s="5">
        <f t="shared" si="19"/>
      </c>
      <c r="AT23" s="20">
        <f t="shared" si="20"/>
      </c>
      <c r="AU23" s="5">
        <f t="shared" si="21"/>
      </c>
      <c r="AW23" s="21"/>
      <c r="AX23" s="19">
        <f t="shared" si="22"/>
      </c>
      <c r="AY23" s="5">
        <f t="shared" si="23"/>
      </c>
      <c r="BD23" s="20">
        <f t="shared" si="24"/>
      </c>
      <c r="BE23" s="5">
        <f t="shared" si="25"/>
      </c>
      <c r="BG23" s="21"/>
      <c r="BH23" s="19">
        <f t="shared" si="26"/>
      </c>
      <c r="BI23" s="5">
        <f t="shared" si="27"/>
      </c>
      <c r="BN23" s="20">
        <f t="shared" si="28"/>
      </c>
      <c r="BO23" s="5">
        <f t="shared" si="29"/>
      </c>
      <c r="BQ23" s="21"/>
      <c r="BR23" s="19">
        <f t="shared" si="30"/>
      </c>
      <c r="BS23" s="5">
        <f t="shared" si="31"/>
      </c>
      <c r="BX23" s="20">
        <f t="shared" si="32"/>
      </c>
      <c r="BY23" s="5">
        <f t="shared" si="33"/>
      </c>
      <c r="CA23" s="21"/>
    </row>
    <row r="24" spans="1:79" ht="12.75">
      <c r="A24" s="3" t="s">
        <v>47</v>
      </c>
      <c r="B24" s="9">
        <f t="shared" si="0"/>
      </c>
      <c r="C24" s="9">
        <f t="shared" si="1"/>
      </c>
      <c r="D24" s="29">
        <f t="shared" si="2"/>
        <v>21.75</v>
      </c>
      <c r="E24" s="29">
        <f t="shared" si="3"/>
      </c>
      <c r="F24" s="19">
        <f t="shared" si="4"/>
      </c>
      <c r="G24" s="5">
        <f t="shared" si="5"/>
      </c>
      <c r="L24" s="20">
        <f t="shared" si="6"/>
      </c>
      <c r="M24" s="5">
        <f t="shared" si="7"/>
      </c>
      <c r="O24" s="21"/>
      <c r="P24" s="19">
        <f t="shared" si="8"/>
      </c>
      <c r="Q24" s="5">
        <f t="shared" si="9"/>
      </c>
      <c r="V24" s="20">
        <f t="shared" si="10"/>
      </c>
      <c r="W24" s="5">
        <f t="shared" si="11"/>
      </c>
      <c r="Y24" s="21"/>
      <c r="Z24" s="19">
        <f t="shared" si="12"/>
      </c>
      <c r="AA24" s="5">
        <f t="shared" si="13"/>
      </c>
      <c r="AF24" s="20">
        <f t="shared" si="14"/>
      </c>
      <c r="AG24" s="5">
        <f t="shared" si="15"/>
      </c>
      <c r="AI24" s="21"/>
      <c r="AJ24" s="20">
        <f t="shared" si="16"/>
      </c>
      <c r="AK24" s="5">
        <f t="shared" si="17"/>
      </c>
      <c r="AM24" s="21"/>
      <c r="AN24" s="19">
        <f t="shared" si="18"/>
      </c>
      <c r="AO24" s="5">
        <f t="shared" si="19"/>
      </c>
      <c r="AT24" s="20">
        <f t="shared" si="20"/>
      </c>
      <c r="AU24" s="5">
        <f t="shared" si="21"/>
      </c>
      <c r="AW24" s="21"/>
      <c r="AX24" s="19">
        <f t="shared" si="22"/>
      </c>
      <c r="AY24" s="5">
        <f t="shared" si="23"/>
      </c>
      <c r="BD24" s="20">
        <f t="shared" si="24"/>
      </c>
      <c r="BE24" s="5">
        <f t="shared" si="25"/>
      </c>
      <c r="BG24" s="21"/>
      <c r="BH24" s="19">
        <f t="shared" si="26"/>
        <v>22</v>
      </c>
      <c r="BI24" s="5">
        <f t="shared" si="27"/>
        <v>21.75</v>
      </c>
      <c r="BJ24" s="5">
        <v>6.5</v>
      </c>
      <c r="BK24" s="5">
        <v>8.5</v>
      </c>
      <c r="BL24" s="5">
        <v>5</v>
      </c>
      <c r="BM24" s="5">
        <v>9</v>
      </c>
      <c r="BN24" s="20">
        <f t="shared" si="28"/>
      </c>
      <c r="BO24" s="5">
        <f t="shared" si="29"/>
      </c>
      <c r="BQ24" s="21"/>
      <c r="BR24" s="19">
        <f t="shared" si="30"/>
      </c>
      <c r="BS24" s="5">
        <f t="shared" si="31"/>
      </c>
      <c r="BX24" s="20">
        <f t="shared" si="32"/>
      </c>
      <c r="BY24" s="5">
        <f t="shared" si="33"/>
        <v>3.75</v>
      </c>
      <c r="BZ24" s="5">
        <v>1</v>
      </c>
      <c r="CA24" s="21">
        <v>1.5</v>
      </c>
    </row>
    <row r="25" spans="1:79" ht="12.75">
      <c r="A25" s="3" t="s">
        <v>36</v>
      </c>
      <c r="B25" s="9">
        <f t="shared" si="0"/>
        <v>26</v>
      </c>
      <c r="C25" s="9">
        <f t="shared" si="1"/>
      </c>
      <c r="D25" s="29">
        <f t="shared" si="2"/>
        <v>23.25</v>
      </c>
      <c r="E25" s="29">
        <f t="shared" si="3"/>
        <v>27.75</v>
      </c>
      <c r="F25" s="19">
        <f t="shared" si="4"/>
        <v>23</v>
      </c>
      <c r="G25" s="5">
        <f t="shared" si="5"/>
        <v>23.25</v>
      </c>
      <c r="H25" s="5">
        <v>11.5</v>
      </c>
      <c r="I25" s="5">
        <v>4.5</v>
      </c>
      <c r="J25" s="5">
        <v>6</v>
      </c>
      <c r="K25" s="5">
        <v>9</v>
      </c>
      <c r="L25" s="20">
        <f t="shared" si="6"/>
      </c>
      <c r="M25" s="5">
        <f t="shared" si="7"/>
      </c>
      <c r="O25" s="21"/>
      <c r="P25" s="19">
        <f t="shared" si="8"/>
      </c>
      <c r="Q25" s="5">
        <f t="shared" si="9"/>
      </c>
      <c r="V25" s="20">
        <f t="shared" si="10"/>
      </c>
      <c r="W25" s="5">
        <f t="shared" si="11"/>
      </c>
      <c r="Y25" s="21"/>
      <c r="Z25" s="19">
        <f t="shared" si="12"/>
      </c>
      <c r="AA25" s="5">
        <f t="shared" si="13"/>
      </c>
      <c r="AF25" s="20">
        <f t="shared" si="14"/>
      </c>
      <c r="AG25" s="5">
        <f t="shared" si="15"/>
      </c>
      <c r="AI25" s="21"/>
      <c r="AJ25" s="20">
        <f t="shared" si="16"/>
      </c>
      <c r="AK25" s="5">
        <f t="shared" si="17"/>
      </c>
      <c r="AM25" s="21"/>
      <c r="AN25" s="19">
        <f t="shared" si="18"/>
      </c>
      <c r="AO25" s="5">
        <f t="shared" si="19"/>
      </c>
      <c r="AT25" s="20">
        <f t="shared" si="20"/>
        <v>28</v>
      </c>
      <c r="AU25" s="5">
        <f t="shared" si="21"/>
        <v>27.75</v>
      </c>
      <c r="AV25" s="5">
        <v>9.5</v>
      </c>
      <c r="AW25" s="21">
        <v>9</v>
      </c>
      <c r="AX25" s="19">
        <f t="shared" si="22"/>
      </c>
      <c r="AY25" s="5">
        <f t="shared" si="23"/>
      </c>
      <c r="BD25" s="20">
        <f t="shared" si="24"/>
      </c>
      <c r="BE25" s="5">
        <f t="shared" si="25"/>
      </c>
      <c r="BG25" s="21"/>
      <c r="BH25" s="19">
        <f t="shared" si="26"/>
      </c>
      <c r="BI25" s="5">
        <f t="shared" si="27"/>
      </c>
      <c r="BN25" s="20">
        <f t="shared" si="28"/>
      </c>
      <c r="BO25" s="5">
        <f t="shared" si="29"/>
      </c>
      <c r="BQ25" s="21"/>
      <c r="BR25" s="19">
        <f t="shared" si="30"/>
      </c>
      <c r="BS25" s="5">
        <f t="shared" si="31"/>
      </c>
      <c r="BX25" s="20">
        <f t="shared" si="32"/>
      </c>
      <c r="BY25" s="5">
        <f t="shared" si="33"/>
      </c>
      <c r="CA25" s="21"/>
    </row>
    <row r="26" spans="1:79" ht="12.75">
      <c r="A26" s="3">
        <v>626719</v>
      </c>
      <c r="B26" s="9">
        <f t="shared" si="0"/>
      </c>
      <c r="C26" s="9">
        <f t="shared" si="1"/>
      </c>
      <c r="D26" s="29">
        <f t="shared" si="2"/>
      </c>
      <c r="E26" s="29">
        <f t="shared" si="3"/>
      </c>
      <c r="F26" s="19">
        <f t="shared" si="4"/>
      </c>
      <c r="G26" s="5" t="str">
        <f t="shared" si="5"/>
        <v>+++</v>
      </c>
      <c r="H26" s="5" t="s">
        <v>100</v>
      </c>
      <c r="I26" s="5" t="s">
        <v>100</v>
      </c>
      <c r="J26" s="5" t="s">
        <v>100</v>
      </c>
      <c r="K26" s="5" t="s">
        <v>100</v>
      </c>
      <c r="L26" s="20">
        <f t="shared" si="6"/>
      </c>
      <c r="M26" s="5">
        <f t="shared" si="7"/>
      </c>
      <c r="O26" s="21"/>
      <c r="P26" s="19">
        <f t="shared" si="8"/>
      </c>
      <c r="Q26" s="5">
        <f t="shared" si="9"/>
      </c>
      <c r="V26" s="20">
        <f t="shared" si="10"/>
      </c>
      <c r="W26" s="5">
        <f t="shared" si="11"/>
      </c>
      <c r="Y26" s="21"/>
      <c r="Z26" s="19">
        <f t="shared" si="12"/>
      </c>
      <c r="AA26" s="5">
        <f t="shared" si="13"/>
      </c>
      <c r="AF26" s="20">
        <f t="shared" si="14"/>
      </c>
      <c r="AG26" s="5">
        <f t="shared" si="15"/>
      </c>
      <c r="AI26" s="21"/>
      <c r="AJ26" s="20">
        <f t="shared" si="16"/>
      </c>
      <c r="AK26" s="5">
        <f t="shared" si="17"/>
      </c>
      <c r="AM26" s="21"/>
      <c r="AN26" s="19">
        <f t="shared" si="18"/>
      </c>
      <c r="AO26" s="5">
        <f t="shared" si="19"/>
      </c>
      <c r="AT26" s="20">
        <f t="shared" si="20"/>
      </c>
      <c r="AU26" s="5">
        <f t="shared" si="21"/>
      </c>
      <c r="AW26" s="21"/>
      <c r="AX26" s="19">
        <f t="shared" si="22"/>
      </c>
      <c r="AY26" s="5">
        <f t="shared" si="23"/>
      </c>
      <c r="BD26" s="20">
        <f t="shared" si="24"/>
      </c>
      <c r="BE26" s="5">
        <f t="shared" si="25"/>
      </c>
      <c r="BG26" s="21"/>
      <c r="BH26" s="19">
        <f t="shared" si="26"/>
      </c>
      <c r="BI26" s="5">
        <f t="shared" si="27"/>
      </c>
      <c r="BN26" s="20">
        <f t="shared" si="28"/>
      </c>
      <c r="BO26" s="5">
        <f t="shared" si="29"/>
      </c>
      <c r="BQ26" s="21"/>
      <c r="BR26" s="19">
        <f t="shared" si="30"/>
      </c>
      <c r="BS26" s="5">
        <f t="shared" si="31"/>
      </c>
      <c r="BX26" s="20">
        <f t="shared" si="32"/>
      </c>
      <c r="BY26" s="5">
        <f t="shared" si="33"/>
      </c>
      <c r="CA26" s="21"/>
    </row>
    <row r="27" spans="1:79" ht="12.75">
      <c r="A27" s="3">
        <v>626733</v>
      </c>
      <c r="B27" s="9">
        <f t="shared" si="0"/>
        <v>22</v>
      </c>
      <c r="C27" s="9">
        <f t="shared" si="1"/>
      </c>
      <c r="D27" s="29">
        <f t="shared" si="2"/>
        <v>22.5</v>
      </c>
      <c r="E27" s="29">
        <f t="shared" si="3"/>
        <v>21.75</v>
      </c>
      <c r="F27" s="19">
        <f t="shared" si="4"/>
      </c>
      <c r="G27" s="5" t="str">
        <f t="shared" si="5"/>
        <v>+++</v>
      </c>
      <c r="H27" s="5" t="s">
        <v>100</v>
      </c>
      <c r="I27" s="5" t="s">
        <v>100</v>
      </c>
      <c r="J27" s="5" t="s">
        <v>100</v>
      </c>
      <c r="K27" s="5" t="s">
        <v>100</v>
      </c>
      <c r="L27" s="20">
        <f t="shared" si="6"/>
      </c>
      <c r="M27" s="5">
        <f t="shared" si="7"/>
      </c>
      <c r="O27" s="21"/>
      <c r="P27" s="19">
        <f t="shared" si="8"/>
        <v>23</v>
      </c>
      <c r="Q27" s="5">
        <f t="shared" si="9"/>
        <v>22.5</v>
      </c>
      <c r="R27" s="5">
        <v>11.5</v>
      </c>
      <c r="S27" s="5">
        <v>1</v>
      </c>
      <c r="T27" s="5">
        <v>6.5</v>
      </c>
      <c r="U27" s="5">
        <v>11</v>
      </c>
      <c r="V27" s="20">
        <f t="shared" si="10"/>
      </c>
      <c r="W27" s="5" t="str">
        <f t="shared" si="11"/>
        <v>+++</v>
      </c>
      <c r="X27" s="5" t="s">
        <v>100</v>
      </c>
      <c r="Y27" s="21" t="s">
        <v>100</v>
      </c>
      <c r="Z27" s="19">
        <f t="shared" si="12"/>
      </c>
      <c r="AA27" s="5">
        <f t="shared" si="13"/>
      </c>
      <c r="AF27" s="20">
        <f t="shared" si="14"/>
      </c>
      <c r="AG27" s="5" t="str">
        <f t="shared" si="15"/>
        <v>+++</v>
      </c>
      <c r="AH27" s="5" t="s">
        <v>100</v>
      </c>
      <c r="AI27" s="21" t="s">
        <v>100</v>
      </c>
      <c r="AJ27" s="20">
        <f t="shared" si="16"/>
      </c>
      <c r="AK27" s="5" t="str">
        <f t="shared" si="17"/>
        <v>+++</v>
      </c>
      <c r="AL27" s="5" t="s">
        <v>100</v>
      </c>
      <c r="AM27" s="21" t="s">
        <v>100</v>
      </c>
      <c r="AN27" s="19">
        <f t="shared" si="18"/>
      </c>
      <c r="AO27" s="5">
        <f t="shared" si="19"/>
      </c>
      <c r="AT27" s="20">
        <f t="shared" si="20"/>
        <v>22</v>
      </c>
      <c r="AU27" s="5">
        <f t="shared" si="21"/>
        <v>21.75</v>
      </c>
      <c r="AV27" s="5">
        <v>8.5</v>
      </c>
      <c r="AW27" s="21">
        <v>6</v>
      </c>
      <c r="AX27" s="19">
        <f t="shared" si="22"/>
      </c>
      <c r="AY27" s="5">
        <f t="shared" si="23"/>
      </c>
      <c r="BD27" s="20">
        <f t="shared" si="24"/>
      </c>
      <c r="BE27" s="5">
        <f t="shared" si="25"/>
      </c>
      <c r="BG27" s="21"/>
      <c r="BH27" s="19">
        <f t="shared" si="26"/>
      </c>
      <c r="BI27" s="5">
        <f t="shared" si="27"/>
      </c>
      <c r="BN27" s="20">
        <f t="shared" si="28"/>
      </c>
      <c r="BO27" s="5">
        <f t="shared" si="29"/>
      </c>
      <c r="BQ27" s="21"/>
      <c r="BR27" s="19">
        <f t="shared" si="30"/>
      </c>
      <c r="BS27" s="5">
        <f t="shared" si="31"/>
      </c>
      <c r="BX27" s="20">
        <f t="shared" si="32"/>
      </c>
      <c r="BY27" s="5">
        <f t="shared" si="33"/>
      </c>
      <c r="CA27" s="21"/>
    </row>
    <row r="28" spans="1:79" ht="12.75">
      <c r="A28" s="3" t="s">
        <v>35</v>
      </c>
      <c r="B28" s="9">
        <f t="shared" si="0"/>
      </c>
      <c r="C28" s="9">
        <f t="shared" si="1"/>
      </c>
      <c r="D28" s="29">
        <f t="shared" si="2"/>
      </c>
      <c r="E28" s="29">
        <f t="shared" si="3"/>
        <v>18</v>
      </c>
      <c r="F28" s="19">
        <f t="shared" si="4"/>
      </c>
      <c r="G28" s="5" t="str">
        <f t="shared" si="5"/>
        <v>+++</v>
      </c>
      <c r="H28" s="5" t="s">
        <v>100</v>
      </c>
      <c r="I28" s="5" t="s">
        <v>100</v>
      </c>
      <c r="J28" s="5" t="s">
        <v>100</v>
      </c>
      <c r="K28" s="5" t="s">
        <v>100</v>
      </c>
      <c r="L28" s="20">
        <f t="shared" si="6"/>
      </c>
      <c r="M28" s="5">
        <f t="shared" si="7"/>
      </c>
      <c r="O28" s="21"/>
      <c r="P28" s="19">
        <f t="shared" si="8"/>
      </c>
      <c r="Q28" s="5">
        <f t="shared" si="9"/>
        <v>3</v>
      </c>
      <c r="R28" s="5">
        <v>2</v>
      </c>
      <c r="S28" s="5">
        <v>0.5</v>
      </c>
      <c r="T28" s="5">
        <v>1</v>
      </c>
      <c r="U28" s="5">
        <v>0.5</v>
      </c>
      <c r="V28" s="20">
        <f t="shared" si="10"/>
      </c>
      <c r="W28" s="5">
        <f t="shared" si="11"/>
        <v>1.5</v>
      </c>
      <c r="X28" s="5">
        <v>1</v>
      </c>
      <c r="Y28" s="21">
        <v>0</v>
      </c>
      <c r="Z28" s="19">
        <f t="shared" si="12"/>
      </c>
      <c r="AA28" s="5">
        <f t="shared" si="13"/>
      </c>
      <c r="AF28" s="20">
        <f t="shared" si="14"/>
      </c>
      <c r="AG28" s="5">
        <f t="shared" si="15"/>
      </c>
      <c r="AI28" s="21"/>
      <c r="AJ28" s="20">
        <f t="shared" si="16"/>
      </c>
      <c r="AK28" s="5">
        <f t="shared" si="17"/>
      </c>
      <c r="AM28" s="21"/>
      <c r="AN28" s="19">
        <f t="shared" si="18"/>
      </c>
      <c r="AO28" s="5">
        <f t="shared" si="19"/>
        <v>12.75</v>
      </c>
      <c r="AP28" s="5">
        <v>1.5</v>
      </c>
      <c r="AQ28" s="5">
        <v>8</v>
      </c>
      <c r="AR28" s="5">
        <v>5</v>
      </c>
      <c r="AS28" s="5">
        <v>2.5</v>
      </c>
      <c r="AT28" s="20">
        <f t="shared" si="20"/>
        <v>18</v>
      </c>
      <c r="AU28" s="5">
        <f t="shared" si="21"/>
        <v>18</v>
      </c>
      <c r="AV28" s="5">
        <v>6</v>
      </c>
      <c r="AW28" s="21">
        <v>6</v>
      </c>
      <c r="AX28" s="19">
        <f t="shared" si="22"/>
      </c>
      <c r="AY28" s="5">
        <f t="shared" si="23"/>
        <v>9.75</v>
      </c>
      <c r="AZ28" s="5">
        <v>1</v>
      </c>
      <c r="BA28" s="5">
        <v>6</v>
      </c>
      <c r="BB28" s="5">
        <v>2.5</v>
      </c>
      <c r="BC28" s="5">
        <v>3.5</v>
      </c>
      <c r="BD28" s="20">
        <f t="shared" si="24"/>
      </c>
      <c r="BE28" s="5">
        <f t="shared" si="25"/>
      </c>
      <c r="BG28" s="21"/>
      <c r="BH28" s="19">
        <f t="shared" si="26"/>
      </c>
      <c r="BI28" s="5">
        <f t="shared" si="27"/>
        <v>14.625</v>
      </c>
      <c r="BJ28" s="5">
        <v>3</v>
      </c>
      <c r="BK28" s="5">
        <v>3.5</v>
      </c>
      <c r="BL28" s="5">
        <v>4.5</v>
      </c>
      <c r="BM28" s="5">
        <v>8.5</v>
      </c>
      <c r="BN28" s="20">
        <f t="shared" si="28"/>
      </c>
      <c r="BO28" s="5">
        <f t="shared" si="29"/>
      </c>
      <c r="BQ28" s="21"/>
      <c r="BR28" s="19">
        <f t="shared" si="30"/>
      </c>
      <c r="BS28" s="5">
        <f t="shared" si="31"/>
        <v>11.625</v>
      </c>
      <c r="BT28" s="5">
        <v>2.5</v>
      </c>
      <c r="BU28" s="5">
        <v>8.5</v>
      </c>
      <c r="BV28" s="5">
        <v>2</v>
      </c>
      <c r="BW28" s="5">
        <v>2.5</v>
      </c>
      <c r="BX28" s="20">
        <f t="shared" si="32"/>
      </c>
      <c r="BY28" s="5">
        <f t="shared" si="33"/>
      </c>
      <c r="CA28" s="21"/>
    </row>
    <row r="29" spans="1:79" ht="12.75">
      <c r="A29" s="3" t="s">
        <v>2</v>
      </c>
      <c r="B29" s="9">
        <f t="shared" si="0"/>
        <v>25</v>
      </c>
      <c r="C29" s="9">
        <f t="shared" si="1"/>
      </c>
      <c r="D29" s="29">
        <f t="shared" si="2"/>
        <v>25.125</v>
      </c>
      <c r="E29" s="29">
        <f t="shared" si="3"/>
        <v>24.75</v>
      </c>
      <c r="F29" s="19">
        <f t="shared" si="4"/>
        <v>25</v>
      </c>
      <c r="G29" s="5">
        <f t="shared" si="5"/>
        <v>25.125</v>
      </c>
      <c r="H29" s="5">
        <v>9</v>
      </c>
      <c r="I29" s="5">
        <v>9</v>
      </c>
      <c r="J29" s="5">
        <v>12.5</v>
      </c>
      <c r="K29" s="5">
        <v>3</v>
      </c>
      <c r="L29" s="20">
        <f t="shared" si="6"/>
        <v>25</v>
      </c>
      <c r="M29" s="5">
        <f t="shared" si="7"/>
        <v>24.75</v>
      </c>
      <c r="N29" s="5">
        <v>9</v>
      </c>
      <c r="O29" s="21">
        <v>7.5</v>
      </c>
      <c r="P29" s="19">
        <f t="shared" si="8"/>
      </c>
      <c r="Q29" s="5">
        <f t="shared" si="9"/>
      </c>
      <c r="V29" s="20">
        <f t="shared" si="10"/>
      </c>
      <c r="W29" s="5">
        <f t="shared" si="11"/>
      </c>
      <c r="Y29" s="21"/>
      <c r="Z29" s="19">
        <f t="shared" si="12"/>
      </c>
      <c r="AA29" s="5">
        <f t="shared" si="13"/>
      </c>
      <c r="AF29" s="20">
        <f t="shared" si="14"/>
      </c>
      <c r="AG29" s="5">
        <f t="shared" si="15"/>
      </c>
      <c r="AI29" s="21"/>
      <c r="AJ29" s="20">
        <f t="shared" si="16"/>
      </c>
      <c r="AK29" s="5">
        <f t="shared" si="17"/>
      </c>
      <c r="AM29" s="21"/>
      <c r="AN29" s="19">
        <f t="shared" si="18"/>
      </c>
      <c r="AO29" s="5">
        <f t="shared" si="19"/>
      </c>
      <c r="AT29" s="20">
        <f t="shared" si="20"/>
      </c>
      <c r="AU29" s="5">
        <f t="shared" si="21"/>
      </c>
      <c r="AW29" s="21"/>
      <c r="AX29" s="19">
        <f t="shared" si="22"/>
      </c>
      <c r="AY29" s="5">
        <f t="shared" si="23"/>
      </c>
      <c r="BD29" s="20">
        <f t="shared" si="24"/>
      </c>
      <c r="BE29" s="5">
        <f t="shared" si="25"/>
      </c>
      <c r="BG29" s="21"/>
      <c r="BH29" s="19">
        <f t="shared" si="26"/>
      </c>
      <c r="BI29" s="5">
        <f t="shared" si="27"/>
      </c>
      <c r="BN29" s="20">
        <f t="shared" si="28"/>
      </c>
      <c r="BO29" s="5">
        <f t="shared" si="29"/>
      </c>
      <c r="BQ29" s="21"/>
      <c r="BR29" s="19">
        <f t="shared" si="30"/>
      </c>
      <c r="BS29" s="5">
        <f t="shared" si="31"/>
      </c>
      <c r="BX29" s="20">
        <f t="shared" si="32"/>
      </c>
      <c r="BY29" s="5">
        <f t="shared" si="33"/>
      </c>
      <c r="CA29" s="21"/>
    </row>
    <row r="30" spans="1:79" ht="12.75">
      <c r="A30" s="3" t="s">
        <v>61</v>
      </c>
      <c r="B30" s="9">
        <f t="shared" si="0"/>
      </c>
      <c r="C30" s="9">
        <f t="shared" si="1"/>
      </c>
      <c r="D30" s="29">
        <f t="shared" si="2"/>
      </c>
      <c r="E30" s="29">
        <f t="shared" si="3"/>
      </c>
      <c r="F30" s="19">
        <f t="shared" si="4"/>
      </c>
      <c r="G30" s="5" t="str">
        <f t="shared" si="5"/>
        <v>+++</v>
      </c>
      <c r="H30" s="5" t="s">
        <v>100</v>
      </c>
      <c r="I30" s="5" t="s">
        <v>100</v>
      </c>
      <c r="J30" s="5" t="s">
        <v>100</v>
      </c>
      <c r="K30" s="5" t="s">
        <v>100</v>
      </c>
      <c r="L30" s="20">
        <f t="shared" si="6"/>
      </c>
      <c r="M30" s="5">
        <f t="shared" si="7"/>
      </c>
      <c r="O30" s="21"/>
      <c r="P30" s="19">
        <f t="shared" si="8"/>
      </c>
      <c r="Q30" s="5">
        <f t="shared" si="9"/>
      </c>
      <c r="V30" s="20">
        <f t="shared" si="10"/>
      </c>
      <c r="W30" s="5">
        <f t="shared" si="11"/>
      </c>
      <c r="Y30" s="21"/>
      <c r="Z30" s="19">
        <f t="shared" si="12"/>
      </c>
      <c r="AA30" s="5">
        <f t="shared" si="13"/>
      </c>
      <c r="AF30" s="20">
        <f t="shared" si="14"/>
      </c>
      <c r="AG30" s="5">
        <f t="shared" si="15"/>
      </c>
      <c r="AI30" s="21"/>
      <c r="AJ30" s="20">
        <f t="shared" si="16"/>
      </c>
      <c r="AK30" s="5">
        <f t="shared" si="17"/>
      </c>
      <c r="AM30" s="21"/>
      <c r="AN30" s="19">
        <f t="shared" si="18"/>
      </c>
      <c r="AO30" s="5">
        <f t="shared" si="19"/>
      </c>
      <c r="AT30" s="20">
        <f t="shared" si="20"/>
      </c>
      <c r="AU30" s="5">
        <f t="shared" si="21"/>
      </c>
      <c r="AW30" s="21"/>
      <c r="AX30" s="19">
        <f t="shared" si="22"/>
      </c>
      <c r="AY30" s="5">
        <f t="shared" si="23"/>
      </c>
      <c r="BD30" s="20">
        <f t="shared" si="24"/>
      </c>
      <c r="BE30" s="5">
        <f t="shared" si="25"/>
      </c>
      <c r="BG30" s="21"/>
      <c r="BH30" s="19">
        <f t="shared" si="26"/>
      </c>
      <c r="BI30" s="5">
        <f t="shared" si="27"/>
      </c>
      <c r="BN30" s="20">
        <f t="shared" si="28"/>
      </c>
      <c r="BO30" s="5">
        <f t="shared" si="29"/>
      </c>
      <c r="BQ30" s="21"/>
      <c r="BR30" s="19">
        <f t="shared" si="30"/>
      </c>
      <c r="BS30" s="5">
        <f t="shared" si="31"/>
      </c>
      <c r="BX30" s="20">
        <f t="shared" si="32"/>
      </c>
      <c r="BY30" s="5">
        <f t="shared" si="33"/>
      </c>
      <c r="CA30" s="21"/>
    </row>
    <row r="31" spans="1:79" ht="12.75">
      <c r="A31" s="3" t="s">
        <v>55</v>
      </c>
      <c r="B31" s="9">
        <f t="shared" si="0"/>
      </c>
      <c r="C31" s="9">
        <f t="shared" si="1"/>
      </c>
      <c r="D31" s="29">
        <f t="shared" si="2"/>
      </c>
      <c r="E31" s="29">
        <f t="shared" si="3"/>
      </c>
      <c r="F31" s="19">
        <f t="shared" si="4"/>
      </c>
      <c r="G31" s="5">
        <f t="shared" si="5"/>
      </c>
      <c r="L31" s="20">
        <f t="shared" si="6"/>
      </c>
      <c r="M31" s="5">
        <f t="shared" si="7"/>
      </c>
      <c r="O31" s="21"/>
      <c r="P31" s="19">
        <f t="shared" si="8"/>
      </c>
      <c r="Q31" s="5">
        <f t="shared" si="9"/>
      </c>
      <c r="V31" s="20">
        <f t="shared" si="10"/>
      </c>
      <c r="W31" s="5">
        <f t="shared" si="11"/>
      </c>
      <c r="Y31" s="21"/>
      <c r="Z31" s="19">
        <f t="shared" si="12"/>
      </c>
      <c r="AA31" s="5">
        <f t="shared" si="13"/>
      </c>
      <c r="AF31" s="20">
        <f t="shared" si="14"/>
      </c>
      <c r="AG31" s="5">
        <f t="shared" si="15"/>
      </c>
      <c r="AI31" s="21"/>
      <c r="AJ31" s="20">
        <f t="shared" si="16"/>
      </c>
      <c r="AK31" s="5">
        <f t="shared" si="17"/>
      </c>
      <c r="AM31" s="21"/>
      <c r="AN31" s="19">
        <f t="shared" si="18"/>
      </c>
      <c r="AO31" s="5">
        <f t="shared" si="19"/>
      </c>
      <c r="AT31" s="20">
        <f t="shared" si="20"/>
      </c>
      <c r="AU31" s="5">
        <f t="shared" si="21"/>
      </c>
      <c r="AW31" s="21"/>
      <c r="AX31" s="19">
        <f t="shared" si="22"/>
      </c>
      <c r="AY31" s="5">
        <f t="shared" si="23"/>
      </c>
      <c r="BD31" s="20">
        <f t="shared" si="24"/>
      </c>
      <c r="BE31" s="5">
        <f t="shared" si="25"/>
      </c>
      <c r="BG31" s="21"/>
      <c r="BH31" s="19">
        <f t="shared" si="26"/>
      </c>
      <c r="BI31" s="5">
        <f t="shared" si="27"/>
      </c>
      <c r="BN31" s="20">
        <f t="shared" si="28"/>
      </c>
      <c r="BO31" s="5">
        <f t="shared" si="29"/>
      </c>
      <c r="BQ31" s="21"/>
      <c r="BR31" s="19">
        <f t="shared" si="30"/>
      </c>
      <c r="BS31" s="5">
        <f t="shared" si="31"/>
      </c>
      <c r="BX31" s="20">
        <f t="shared" si="32"/>
      </c>
      <c r="BY31" s="5">
        <f t="shared" si="33"/>
      </c>
      <c r="CA31" s="21"/>
    </row>
    <row r="32" spans="1:79" ht="12.75">
      <c r="A32" s="3" t="s">
        <v>7</v>
      </c>
      <c r="B32" s="9">
        <f t="shared" si="0"/>
      </c>
      <c r="C32" s="9">
        <f t="shared" si="1"/>
      </c>
      <c r="D32" s="29">
        <f t="shared" si="2"/>
      </c>
      <c r="E32" s="29">
        <f t="shared" si="3"/>
      </c>
      <c r="F32" s="19">
        <f t="shared" si="4"/>
      </c>
      <c r="G32" s="5">
        <f t="shared" si="5"/>
      </c>
      <c r="L32" s="20">
        <f t="shared" si="6"/>
      </c>
      <c r="M32" s="5">
        <f t="shared" si="7"/>
      </c>
      <c r="O32" s="21"/>
      <c r="P32" s="19">
        <f t="shared" si="8"/>
      </c>
      <c r="Q32" s="5">
        <f t="shared" si="9"/>
      </c>
      <c r="V32" s="20">
        <f t="shared" si="10"/>
      </c>
      <c r="W32" s="5">
        <f t="shared" si="11"/>
      </c>
      <c r="Y32" s="21"/>
      <c r="Z32" s="19">
        <f t="shared" si="12"/>
      </c>
      <c r="AA32" s="5">
        <f t="shared" si="13"/>
      </c>
      <c r="AF32" s="20">
        <f t="shared" si="14"/>
      </c>
      <c r="AG32" s="5">
        <f t="shared" si="15"/>
      </c>
      <c r="AI32" s="21"/>
      <c r="AJ32" s="20">
        <f t="shared" si="16"/>
      </c>
      <c r="AK32" s="5">
        <f t="shared" si="17"/>
      </c>
      <c r="AM32" s="21"/>
      <c r="AN32" s="19">
        <f t="shared" si="18"/>
      </c>
      <c r="AO32" s="5">
        <f t="shared" si="19"/>
      </c>
      <c r="AT32" s="20">
        <f t="shared" si="20"/>
      </c>
      <c r="AU32" s="5">
        <f t="shared" si="21"/>
      </c>
      <c r="AW32" s="21"/>
      <c r="AX32" s="19">
        <f t="shared" si="22"/>
      </c>
      <c r="AY32" s="5">
        <f t="shared" si="23"/>
      </c>
      <c r="BD32" s="20">
        <f t="shared" si="24"/>
      </c>
      <c r="BE32" s="5">
        <f t="shared" si="25"/>
      </c>
      <c r="BG32" s="21"/>
      <c r="BH32" s="19">
        <f t="shared" si="26"/>
      </c>
      <c r="BI32" s="5">
        <f t="shared" si="27"/>
      </c>
      <c r="BN32" s="20">
        <f t="shared" si="28"/>
      </c>
      <c r="BO32" s="5">
        <f t="shared" si="29"/>
      </c>
      <c r="BQ32" s="21"/>
      <c r="BR32" s="19">
        <f t="shared" si="30"/>
      </c>
      <c r="BS32" s="5">
        <f t="shared" si="31"/>
      </c>
      <c r="BX32" s="20">
        <f t="shared" si="32"/>
      </c>
      <c r="BY32" s="5">
        <f t="shared" si="33"/>
      </c>
      <c r="CA32" s="21"/>
    </row>
    <row r="33" spans="1:79" ht="12.75">
      <c r="A33" s="3" t="s">
        <v>53</v>
      </c>
      <c r="B33" s="9">
        <f t="shared" si="0"/>
      </c>
      <c r="C33" s="9">
        <f t="shared" si="1"/>
      </c>
      <c r="D33" s="29">
        <f t="shared" si="2"/>
      </c>
      <c r="E33" s="29">
        <f t="shared" si="3"/>
      </c>
      <c r="F33" s="19">
        <f t="shared" si="4"/>
      </c>
      <c r="G33" s="5">
        <f t="shared" si="5"/>
      </c>
      <c r="L33" s="20">
        <f t="shared" si="6"/>
      </c>
      <c r="M33" s="5">
        <f t="shared" si="7"/>
      </c>
      <c r="O33" s="21"/>
      <c r="P33" s="19">
        <f t="shared" si="8"/>
      </c>
      <c r="Q33" s="5">
        <f t="shared" si="9"/>
      </c>
      <c r="V33" s="20">
        <f t="shared" si="10"/>
      </c>
      <c r="W33" s="5">
        <f t="shared" si="11"/>
      </c>
      <c r="Y33" s="21"/>
      <c r="Z33" s="19">
        <f t="shared" si="12"/>
      </c>
      <c r="AA33" s="5">
        <f t="shared" si="13"/>
      </c>
      <c r="AF33" s="20">
        <f t="shared" si="14"/>
      </c>
      <c r="AG33" s="5">
        <f t="shared" si="15"/>
      </c>
      <c r="AI33" s="21"/>
      <c r="AJ33" s="20">
        <f t="shared" si="16"/>
      </c>
      <c r="AK33" s="5">
        <f t="shared" si="17"/>
      </c>
      <c r="AM33" s="21"/>
      <c r="AN33" s="19">
        <f t="shared" si="18"/>
      </c>
      <c r="AO33" s="5">
        <f t="shared" si="19"/>
      </c>
      <c r="AT33" s="20">
        <f t="shared" si="20"/>
      </c>
      <c r="AU33" s="5">
        <f t="shared" si="21"/>
      </c>
      <c r="AW33" s="21"/>
      <c r="AX33" s="19">
        <f t="shared" si="22"/>
      </c>
      <c r="AY33" s="5">
        <f t="shared" si="23"/>
      </c>
      <c r="BD33" s="20">
        <f t="shared" si="24"/>
      </c>
      <c r="BE33" s="5">
        <f t="shared" si="25"/>
      </c>
      <c r="BG33" s="21"/>
      <c r="BH33" s="19">
        <f t="shared" si="26"/>
      </c>
      <c r="BI33" s="5">
        <f t="shared" si="27"/>
      </c>
      <c r="BN33" s="20">
        <f t="shared" si="28"/>
      </c>
      <c r="BO33" s="5">
        <f t="shared" si="29"/>
      </c>
      <c r="BQ33" s="21"/>
      <c r="BR33" s="19">
        <f t="shared" si="30"/>
      </c>
      <c r="BS33" s="5">
        <f t="shared" si="31"/>
      </c>
      <c r="BX33" s="20">
        <f t="shared" si="32"/>
      </c>
      <c r="BY33" s="5">
        <f t="shared" si="33"/>
      </c>
      <c r="CA33" s="21"/>
    </row>
    <row r="34" spans="1:79" ht="12.75">
      <c r="A34" s="14" t="s">
        <v>97</v>
      </c>
      <c r="B34" s="9">
        <f t="shared" si="0"/>
        <v>30</v>
      </c>
      <c r="C34" s="9">
        <f t="shared" si="1"/>
      </c>
      <c r="D34" s="29">
        <f t="shared" si="2"/>
        <v>29.625</v>
      </c>
      <c r="E34" s="29">
        <f t="shared" si="3"/>
        <v>30.75</v>
      </c>
      <c r="F34" s="19">
        <f t="shared" si="4"/>
      </c>
      <c r="G34" s="5">
        <f t="shared" si="5"/>
      </c>
      <c r="L34" s="20">
        <f t="shared" si="6"/>
      </c>
      <c r="M34" s="5">
        <f t="shared" si="7"/>
      </c>
      <c r="O34" s="21"/>
      <c r="P34" s="19">
        <f t="shared" si="8"/>
      </c>
      <c r="Q34" s="5">
        <f t="shared" si="9"/>
      </c>
      <c r="V34" s="20">
        <f t="shared" si="10"/>
      </c>
      <c r="W34" s="5">
        <f t="shared" si="11"/>
      </c>
      <c r="Y34" s="21"/>
      <c r="Z34" s="19">
        <f t="shared" si="12"/>
      </c>
      <c r="AA34" s="5" t="str">
        <f t="shared" si="13"/>
        <v>+++</v>
      </c>
      <c r="AB34" s="5" t="s">
        <v>100</v>
      </c>
      <c r="AC34" s="5" t="s">
        <v>100</v>
      </c>
      <c r="AD34" s="5" t="s">
        <v>100</v>
      </c>
      <c r="AE34" s="5" t="s">
        <v>100</v>
      </c>
      <c r="AF34" s="20">
        <f t="shared" si="14"/>
      </c>
      <c r="AG34" s="5">
        <f t="shared" si="15"/>
      </c>
      <c r="AI34" s="21"/>
      <c r="AJ34" s="20">
        <f t="shared" si="16"/>
      </c>
      <c r="AK34" s="5">
        <f t="shared" si="17"/>
      </c>
      <c r="AM34" s="21"/>
      <c r="AN34" s="19">
        <f t="shared" si="18"/>
      </c>
      <c r="AO34" s="5">
        <f t="shared" si="19"/>
      </c>
      <c r="AT34" s="20">
        <f t="shared" si="20"/>
      </c>
      <c r="AU34" s="5">
        <f t="shared" si="21"/>
      </c>
      <c r="AW34" s="21"/>
      <c r="AX34" s="19">
        <f t="shared" si="22"/>
      </c>
      <c r="AY34" s="5">
        <f t="shared" si="23"/>
      </c>
      <c r="BD34" s="20">
        <f t="shared" si="24"/>
      </c>
      <c r="BE34" s="5">
        <f t="shared" si="25"/>
      </c>
      <c r="BG34" s="21"/>
      <c r="BH34" s="19">
        <f t="shared" si="26"/>
        <v>30</v>
      </c>
      <c r="BI34" s="5">
        <f t="shared" si="27"/>
        <v>29.625</v>
      </c>
      <c r="BJ34" s="5">
        <v>11.5</v>
      </c>
      <c r="BK34" s="5">
        <v>12</v>
      </c>
      <c r="BL34" s="5">
        <v>6</v>
      </c>
      <c r="BM34" s="5">
        <v>10</v>
      </c>
      <c r="BN34" s="20">
        <f t="shared" si="28"/>
      </c>
      <c r="BO34" s="5">
        <f t="shared" si="29"/>
      </c>
      <c r="BQ34" s="21"/>
      <c r="BR34" s="19">
        <f t="shared" si="30"/>
      </c>
      <c r="BS34" s="5">
        <f t="shared" si="31"/>
      </c>
      <c r="BX34" s="20">
        <f t="shared" si="32"/>
        <v>31</v>
      </c>
      <c r="BY34" s="5">
        <f t="shared" si="33"/>
        <v>30.75</v>
      </c>
      <c r="BZ34" s="5">
        <v>11</v>
      </c>
      <c r="CA34" s="21">
        <v>9.5</v>
      </c>
    </row>
    <row r="35" spans="1:79" ht="12.75">
      <c r="A35" s="14" t="s">
        <v>88</v>
      </c>
      <c r="B35" s="9">
        <f t="shared" si="0"/>
      </c>
      <c r="C35" s="9">
        <f t="shared" si="1"/>
      </c>
      <c r="D35" s="29">
        <f t="shared" si="2"/>
      </c>
      <c r="E35" s="29">
        <f t="shared" si="3"/>
      </c>
      <c r="F35" s="19">
        <f t="shared" si="4"/>
      </c>
      <c r="G35" s="5">
        <f t="shared" si="5"/>
      </c>
      <c r="L35" s="20">
        <f t="shared" si="6"/>
      </c>
      <c r="M35" s="5">
        <f t="shared" si="7"/>
      </c>
      <c r="O35" s="21"/>
      <c r="P35" s="19">
        <f t="shared" si="8"/>
      </c>
      <c r="Q35" s="5">
        <f t="shared" si="9"/>
      </c>
      <c r="V35" s="20">
        <f t="shared" si="10"/>
      </c>
      <c r="W35" s="5">
        <f t="shared" si="11"/>
      </c>
      <c r="Y35" s="21"/>
      <c r="Z35" s="19">
        <f t="shared" si="12"/>
      </c>
      <c r="AA35" s="5">
        <f t="shared" si="13"/>
      </c>
      <c r="AF35" s="20">
        <f t="shared" si="14"/>
      </c>
      <c r="AG35" s="5">
        <f t="shared" si="15"/>
      </c>
      <c r="AI35" s="21"/>
      <c r="AJ35" s="20">
        <f t="shared" si="16"/>
      </c>
      <c r="AK35" s="5">
        <f t="shared" si="17"/>
      </c>
      <c r="AM35" s="21"/>
      <c r="AN35" s="19">
        <f t="shared" si="18"/>
      </c>
      <c r="AO35" s="5">
        <f t="shared" si="19"/>
      </c>
      <c r="AT35" s="20">
        <f t="shared" si="20"/>
      </c>
      <c r="AU35" s="5">
        <f t="shared" si="21"/>
      </c>
      <c r="AW35" s="21"/>
      <c r="AX35" s="19">
        <f t="shared" si="22"/>
      </c>
      <c r="AY35" s="5">
        <f t="shared" si="23"/>
      </c>
      <c r="BD35" s="20">
        <f t="shared" si="24"/>
      </c>
      <c r="BE35" s="5">
        <f t="shared" si="25"/>
      </c>
      <c r="BG35" s="21"/>
      <c r="BH35" s="19">
        <f t="shared" si="26"/>
      </c>
      <c r="BI35" s="5">
        <f t="shared" si="27"/>
      </c>
      <c r="BN35" s="20">
        <f t="shared" si="28"/>
      </c>
      <c r="BO35" s="5">
        <f t="shared" si="29"/>
      </c>
      <c r="BQ35" s="21"/>
      <c r="BR35" s="19">
        <f t="shared" si="30"/>
      </c>
      <c r="BS35" s="5">
        <f t="shared" si="31"/>
        <v>6.375</v>
      </c>
      <c r="BT35" s="5">
        <v>3.5</v>
      </c>
      <c r="BU35" s="5">
        <v>0</v>
      </c>
      <c r="BV35" s="5">
        <v>2.5</v>
      </c>
      <c r="BW35" s="5">
        <v>2.5</v>
      </c>
      <c r="BX35" s="20">
        <f t="shared" si="32"/>
      </c>
      <c r="BY35" s="5">
        <f t="shared" si="33"/>
      </c>
      <c r="CA35" s="21"/>
    </row>
    <row r="36" spans="1:79" ht="12.75">
      <c r="A36" s="3">
        <v>627558</v>
      </c>
      <c r="B36" s="9">
        <f aca="true" t="shared" si="34" ref="B36:B67">IF(AND(D36&lt;&gt;"",E36&lt;&gt;""),MIN(30,ROUND((D36+E36)/2,0)),"")</f>
        <v>26</v>
      </c>
      <c r="C36" s="9">
        <f aca="true" t="shared" si="35" ref="C36:C67">IF(B36=30,IF(ROUND((D36+E36)/2,0)&gt;31,"SI",""),"")</f>
      </c>
      <c r="D36" s="29">
        <f aca="true" t="shared" si="36" ref="D36:D67">IF(OR(F36&lt;&gt;"",P36&lt;&gt;"",Z36&lt;&gt;"",AN36&lt;&gt;"",AX36&lt;&gt;"",BH36&lt;&gt;"",BR36&lt;&gt;""),MAX(G36,Q36,AA36,AO36,AY36,BI36,BS36),"")</f>
        <v>30</v>
      </c>
      <c r="E36" s="29">
        <f aca="true" t="shared" si="37" ref="E36:E67">IF(OR(L36&lt;&gt;"",V36&lt;&gt;"",AF36&lt;&gt;"",AJ36&lt;&gt;"",AT36&lt;&gt;"",BD36&lt;&gt;"",BN36&lt;&gt;"",BX36&lt;&gt;""),MAX(M36,W36,AG36,AK36,AU36,BE36,BO36,BY36),"")</f>
        <v>22.5</v>
      </c>
      <c r="F36" s="19">
        <f aca="true" t="shared" si="38" ref="F36:F67">IF(AND(G36&lt;&gt;"",G36&lt;&gt;"+++",G36&gt;=17.5),ROUND(G36,0),"")</f>
        <v>30</v>
      </c>
      <c r="G36" s="5">
        <f aca="true" t="shared" si="39" ref="G36:G67">IF(H36&lt;&gt;"",IF(H36="*","+++",SUM(H36:K36)/4*3),"")</f>
        <v>30</v>
      </c>
      <c r="H36" s="5">
        <v>11.5</v>
      </c>
      <c r="I36" s="5">
        <v>5</v>
      </c>
      <c r="J36" s="5">
        <v>11.5</v>
      </c>
      <c r="K36" s="5">
        <v>12</v>
      </c>
      <c r="L36" s="20">
        <f aca="true" t="shared" si="40" ref="L36:L67">IF(AND(M36&lt;&gt;"",M36&lt;&gt;"+++",M36&gt;=17.5),ROUND(M36,0),"")</f>
      </c>
      <c r="M36" s="5">
        <f aca="true" t="shared" si="41" ref="M36:M67">IF(N36&lt;&gt;"",IF(N36="*","+++",SUM(N36:O36)/2*3),"")</f>
        <v>12</v>
      </c>
      <c r="N36" s="5">
        <v>4.5</v>
      </c>
      <c r="O36" s="21">
        <v>3.5</v>
      </c>
      <c r="P36" s="19">
        <f aca="true" t="shared" si="42" ref="P36:P67">IF(AND(Q36&lt;&gt;"",Q36&lt;&gt;"+++",Q36&gt;=17.5),ROUND(Q36,0),"")</f>
      </c>
      <c r="Q36" s="5">
        <f aca="true" t="shared" si="43" ref="Q36:Q67">IF(R36&lt;&gt;"",IF(R36="*","+++",SUM(R36:U36)/4*3),"")</f>
      </c>
      <c r="V36" s="20">
        <f aca="true" t="shared" si="44" ref="V36:V67">IF(AND(W36&lt;&gt;"",W36&lt;&gt;"+++",W36&gt;=17.5),ROUND(W36,0),"")</f>
        <v>23</v>
      </c>
      <c r="W36" s="5">
        <f aca="true" t="shared" si="45" ref="W36:W67">IF(X36&lt;&gt;"",IF(X36="*","+++",SUM(X36:Y36)/2*3),"")</f>
        <v>22.5</v>
      </c>
      <c r="X36" s="5">
        <v>5</v>
      </c>
      <c r="Y36" s="21">
        <v>10</v>
      </c>
      <c r="Z36" s="19">
        <f aca="true" t="shared" si="46" ref="Z36:Z67">IF(AND(AA36&lt;&gt;"",AA36&lt;&gt;"+++",AA36&gt;=17.5),ROUND(AA36,0),"")</f>
      </c>
      <c r="AA36" s="5">
        <f aca="true" t="shared" si="47" ref="AA36:AA67">IF(AB36&lt;&gt;"",IF(AB36="*","+++",SUM(AB36:AE36)/4*3),"")</f>
      </c>
      <c r="AF36" s="20">
        <f aca="true" t="shared" si="48" ref="AF36:AF67">IF(AND(AG36&lt;&gt;"",AG36&lt;&gt;"+++",AG36&gt;=17.5),ROUND(AG36,0),"")</f>
      </c>
      <c r="AG36" s="5">
        <f aca="true" t="shared" si="49" ref="AG36:AG67">IF(AH36&lt;&gt;"",IF(AH36="*","+++",SUM(AH36:AI36)/2*3),"")</f>
      </c>
      <c r="AI36" s="21"/>
      <c r="AJ36" s="20">
        <f aca="true" t="shared" si="50" ref="AJ36:AJ67">IF(AND(AK36&lt;&gt;"",AK36&lt;&gt;"+++",AK36&gt;=17.5),ROUND(AK36,0),"")</f>
      </c>
      <c r="AK36" s="5">
        <f aca="true" t="shared" si="51" ref="AK36:AK67">IF(AL36&lt;&gt;"",IF(AL36="*","+++",SUM(AL36:AM36)/2*3),"")</f>
      </c>
      <c r="AM36" s="21"/>
      <c r="AN36" s="19">
        <f aca="true" t="shared" si="52" ref="AN36:AN67">IF(AND(AO36&lt;&gt;"",AO36&lt;&gt;"+++",AO36&gt;=17.5),ROUND(AO36,0),"")</f>
      </c>
      <c r="AO36" s="5">
        <f aca="true" t="shared" si="53" ref="AO36:AO67">IF(AP36&lt;&gt;"",IF(AP36="*","+++",SUM(AP36:AS36)/4*3),"")</f>
      </c>
      <c r="AT36" s="20">
        <f aca="true" t="shared" si="54" ref="AT36:AT67">IF(AND(AU36&lt;&gt;"",AU36&lt;&gt;"+++",AU36&gt;=17.5),ROUND(AU36,0),"")</f>
      </c>
      <c r="AU36" s="5">
        <f aca="true" t="shared" si="55" ref="AU36:AU67">IF(AV36&lt;&gt;"",IF(AV36="*","+++",SUM(AV36:AW36)/2*3),"")</f>
      </c>
      <c r="AW36" s="21"/>
      <c r="AX36" s="19">
        <f aca="true" t="shared" si="56" ref="AX36:AX67">IF(AND(AY36&lt;&gt;"",AY36&lt;&gt;"+++",AY36&gt;=17.5),ROUND(AY36,0),"")</f>
      </c>
      <c r="AY36" s="5">
        <f aca="true" t="shared" si="57" ref="AY36:AY67">IF(AZ36&lt;&gt;"",IF(AZ36="*","+++",SUM(AZ36:BC36)/4*3),"")</f>
      </c>
      <c r="BD36" s="20">
        <f aca="true" t="shared" si="58" ref="BD36:BD67">IF(AND(BE36&lt;&gt;"",BE36&lt;&gt;"+++",BE36&gt;=17.5),ROUND(BE36,0),"")</f>
      </c>
      <c r="BE36" s="5">
        <f aca="true" t="shared" si="59" ref="BE36:BE67">IF(BF36&lt;&gt;"",IF(BF36="*","+++",SUM(BF36:BG36)/2*3),"")</f>
      </c>
      <c r="BG36" s="21"/>
      <c r="BH36" s="19">
        <f aca="true" t="shared" si="60" ref="BH36:BH67">IF(AND(BI36&lt;&gt;"",BI36&lt;&gt;"+++",BI36&gt;=17.5),ROUND(BI36,0),"")</f>
      </c>
      <c r="BI36" s="5">
        <f aca="true" t="shared" si="61" ref="BI36:BI67">IF(BJ36&lt;&gt;"",IF(BJ36="*","+++",SUM(BJ36:BM36)/4*3),"")</f>
      </c>
      <c r="BN36" s="20">
        <f aca="true" t="shared" si="62" ref="BN36:BN67">IF(AND(BO36&lt;&gt;"",BO36&lt;&gt;"+++",BO36&gt;=17.5),ROUND(BO36,0),"")</f>
      </c>
      <c r="BO36" s="5">
        <f aca="true" t="shared" si="63" ref="BO36:BO67">IF(BP36&lt;&gt;"",IF(BP36="*","+++",SUM(BP36:BQ36)/2*3),"")</f>
      </c>
      <c r="BQ36" s="21"/>
      <c r="BR36" s="19">
        <f aca="true" t="shared" si="64" ref="BR36:BR67">IF(AND(BS36&lt;&gt;"",BS36&lt;&gt;"+++",BS36&gt;=17.5),ROUND(BS36,0),"")</f>
      </c>
      <c r="BS36" s="5">
        <f aca="true" t="shared" si="65" ref="BS36:BS67">IF(BT36&lt;&gt;"",IF(BT36="*","+++",SUM(BT36:BW36)/4*3),"")</f>
      </c>
      <c r="BX36" s="20">
        <f aca="true" t="shared" si="66" ref="BX36:BX67">IF(AND(BY36&lt;&gt;"",BY36&lt;&gt;"+++",BY36&gt;=17.5),ROUND(BY36,0),"")</f>
      </c>
      <c r="BY36" s="5">
        <f aca="true" t="shared" si="67" ref="BY36:BY67">IF(BZ36&lt;&gt;"",IF(BZ36="*","+++",SUM(BZ36:CA36)/2*3),"")</f>
      </c>
      <c r="CA36" s="21"/>
    </row>
    <row r="37" spans="1:79" ht="12.75">
      <c r="A37" s="3" t="s">
        <v>21</v>
      </c>
      <c r="B37" s="9">
        <f t="shared" si="34"/>
      </c>
      <c r="C37" s="9">
        <f t="shared" si="35"/>
      </c>
      <c r="D37" s="29">
        <f t="shared" si="36"/>
        <v>22.125</v>
      </c>
      <c r="E37" s="29">
        <f t="shared" si="37"/>
      </c>
      <c r="F37" s="19">
        <f t="shared" si="38"/>
      </c>
      <c r="G37" s="5" t="str">
        <f t="shared" si="39"/>
        <v>+++</v>
      </c>
      <c r="H37" s="5" t="s">
        <v>100</v>
      </c>
      <c r="I37" s="5" t="s">
        <v>100</v>
      </c>
      <c r="J37" s="5" t="s">
        <v>100</v>
      </c>
      <c r="K37" s="5" t="s">
        <v>100</v>
      </c>
      <c r="L37" s="20">
        <f t="shared" si="40"/>
      </c>
      <c r="M37" s="5">
        <f t="shared" si="41"/>
      </c>
      <c r="O37" s="21"/>
      <c r="P37" s="19">
        <f t="shared" si="42"/>
      </c>
      <c r="Q37" s="5">
        <f t="shared" si="43"/>
      </c>
      <c r="V37" s="20">
        <f t="shared" si="44"/>
      </c>
      <c r="W37" s="5">
        <f t="shared" si="45"/>
      </c>
      <c r="Y37" s="21"/>
      <c r="Z37" s="19">
        <f t="shared" si="46"/>
        <v>22</v>
      </c>
      <c r="AA37" s="5">
        <f t="shared" si="47"/>
        <v>22.125</v>
      </c>
      <c r="AB37" s="5">
        <v>10</v>
      </c>
      <c r="AC37" s="5">
        <v>12.5</v>
      </c>
      <c r="AD37" s="5">
        <v>2.5</v>
      </c>
      <c r="AE37" s="5">
        <v>4.5</v>
      </c>
      <c r="AF37" s="20">
        <f t="shared" si="48"/>
      </c>
      <c r="AG37" s="5" t="str">
        <f t="shared" si="49"/>
        <v>+++</v>
      </c>
      <c r="AH37" s="5" t="s">
        <v>100</v>
      </c>
      <c r="AI37" s="21" t="s">
        <v>100</v>
      </c>
      <c r="AJ37" s="20">
        <f t="shared" si="50"/>
      </c>
      <c r="AK37" s="5">
        <f t="shared" si="51"/>
      </c>
      <c r="AM37" s="21"/>
      <c r="AN37" s="19">
        <f t="shared" si="52"/>
      </c>
      <c r="AO37" s="5">
        <f t="shared" si="53"/>
      </c>
      <c r="AT37" s="20">
        <f t="shared" si="54"/>
      </c>
      <c r="AU37" s="5">
        <f t="shared" si="55"/>
        <v>8.25</v>
      </c>
      <c r="AV37" s="5">
        <v>4.5</v>
      </c>
      <c r="AW37" s="21">
        <v>1</v>
      </c>
      <c r="AX37" s="19">
        <f t="shared" si="56"/>
      </c>
      <c r="AY37" s="5">
        <f t="shared" si="57"/>
      </c>
      <c r="BD37" s="20">
        <f t="shared" si="58"/>
      </c>
      <c r="BE37" s="5">
        <f t="shared" si="59"/>
      </c>
      <c r="BG37" s="21"/>
      <c r="BH37" s="19">
        <f t="shared" si="60"/>
      </c>
      <c r="BI37" s="5">
        <f t="shared" si="61"/>
      </c>
      <c r="BN37" s="20">
        <f t="shared" si="62"/>
      </c>
      <c r="BO37" s="5">
        <f t="shared" si="63"/>
        <v>15.75</v>
      </c>
      <c r="BP37" s="5">
        <v>4.5</v>
      </c>
      <c r="BQ37" s="21">
        <v>6</v>
      </c>
      <c r="BR37" s="19">
        <f t="shared" si="64"/>
      </c>
      <c r="BS37" s="5">
        <f t="shared" si="65"/>
      </c>
      <c r="BX37" s="20">
        <f t="shared" si="66"/>
      </c>
      <c r="BY37" s="5">
        <f t="shared" si="67"/>
        <v>15.75</v>
      </c>
      <c r="BZ37" s="5">
        <v>4.5</v>
      </c>
      <c r="CA37" s="21">
        <v>6</v>
      </c>
    </row>
    <row r="38" spans="1:79" ht="12.75">
      <c r="A38" s="3">
        <v>627638</v>
      </c>
      <c r="B38" s="9">
        <f t="shared" si="34"/>
      </c>
      <c r="C38" s="9">
        <f t="shared" si="35"/>
      </c>
      <c r="D38" s="29">
        <f t="shared" si="36"/>
      </c>
      <c r="E38" s="29">
        <f t="shared" si="37"/>
      </c>
      <c r="F38" s="19">
        <f t="shared" si="38"/>
      </c>
      <c r="G38" s="5">
        <f t="shared" si="39"/>
      </c>
      <c r="L38" s="20">
        <f t="shared" si="40"/>
      </c>
      <c r="M38" s="5">
        <f t="shared" si="41"/>
      </c>
      <c r="O38" s="21"/>
      <c r="P38" s="19">
        <f t="shared" si="42"/>
      </c>
      <c r="Q38" s="5">
        <f t="shared" si="43"/>
      </c>
      <c r="V38" s="20">
        <f t="shared" si="44"/>
      </c>
      <c r="W38" s="5">
        <f t="shared" si="45"/>
      </c>
      <c r="Y38" s="21"/>
      <c r="Z38" s="19">
        <f t="shared" si="46"/>
      </c>
      <c r="AA38" s="5">
        <f t="shared" si="47"/>
      </c>
      <c r="AF38" s="20">
        <f t="shared" si="48"/>
      </c>
      <c r="AG38" s="5">
        <f t="shared" si="49"/>
      </c>
      <c r="AI38" s="21"/>
      <c r="AJ38" s="20">
        <f t="shared" si="50"/>
      </c>
      <c r="AK38" s="5">
        <f t="shared" si="51"/>
      </c>
      <c r="AM38" s="21"/>
      <c r="AN38" s="19">
        <f t="shared" si="52"/>
      </c>
      <c r="AO38" s="5">
        <f t="shared" si="53"/>
      </c>
      <c r="AT38" s="20">
        <f t="shared" si="54"/>
      </c>
      <c r="AU38" s="5">
        <f t="shared" si="55"/>
      </c>
      <c r="AW38" s="21"/>
      <c r="AX38" s="19">
        <f t="shared" si="56"/>
      </c>
      <c r="AY38" s="5">
        <f t="shared" si="57"/>
      </c>
      <c r="BD38" s="20">
        <f t="shared" si="58"/>
      </c>
      <c r="BE38" s="5">
        <f t="shared" si="59"/>
      </c>
      <c r="BG38" s="21"/>
      <c r="BH38" s="19">
        <f t="shared" si="60"/>
      </c>
      <c r="BI38" s="5">
        <f t="shared" si="61"/>
      </c>
      <c r="BN38" s="20">
        <f t="shared" si="62"/>
      </c>
      <c r="BO38" s="5">
        <f t="shared" si="63"/>
      </c>
      <c r="BQ38" s="21"/>
      <c r="BR38" s="19">
        <f t="shared" si="64"/>
      </c>
      <c r="BS38" s="5">
        <f t="shared" si="65"/>
      </c>
      <c r="BX38" s="20">
        <f t="shared" si="66"/>
      </c>
      <c r="BY38" s="5">
        <f t="shared" si="67"/>
      </c>
      <c r="CA38" s="21"/>
    </row>
    <row r="39" spans="1:79" ht="12.75">
      <c r="A39" s="3">
        <v>627817</v>
      </c>
      <c r="B39" s="9">
        <f t="shared" si="34"/>
        <v>29</v>
      </c>
      <c r="C39" s="9">
        <f t="shared" si="35"/>
      </c>
      <c r="D39" s="29">
        <f t="shared" si="36"/>
        <v>35.625</v>
      </c>
      <c r="E39" s="29">
        <f t="shared" si="37"/>
        <v>23.25</v>
      </c>
      <c r="F39" s="19">
        <f t="shared" si="38"/>
        <v>36</v>
      </c>
      <c r="G39" s="5">
        <f t="shared" si="39"/>
        <v>35.625</v>
      </c>
      <c r="H39" s="5">
        <v>11.5</v>
      </c>
      <c r="I39" s="5">
        <v>12</v>
      </c>
      <c r="J39" s="5">
        <v>12</v>
      </c>
      <c r="K39" s="5">
        <v>12</v>
      </c>
      <c r="L39" s="26">
        <f t="shared" si="40"/>
      </c>
      <c r="M39" s="27">
        <f t="shared" si="41"/>
        <v>15.75</v>
      </c>
      <c r="N39" s="27">
        <v>8</v>
      </c>
      <c r="O39" s="28">
        <v>2.5</v>
      </c>
      <c r="P39" s="19">
        <f t="shared" si="42"/>
      </c>
      <c r="Q39" s="5">
        <f t="shared" si="43"/>
      </c>
      <c r="V39" s="20">
        <f t="shared" si="44"/>
        <v>23</v>
      </c>
      <c r="W39" s="5">
        <f t="shared" si="45"/>
        <v>23.25</v>
      </c>
      <c r="X39" s="5">
        <v>7</v>
      </c>
      <c r="Y39" s="21">
        <v>8.5</v>
      </c>
      <c r="Z39" s="19">
        <f t="shared" si="46"/>
      </c>
      <c r="AA39" s="5">
        <f t="shared" si="47"/>
      </c>
      <c r="AF39" s="20">
        <f t="shared" si="48"/>
      </c>
      <c r="AG39" s="5">
        <f t="shared" si="49"/>
      </c>
      <c r="AI39" s="21"/>
      <c r="AJ39" s="20">
        <f t="shared" si="50"/>
      </c>
      <c r="AK39" s="5">
        <f t="shared" si="51"/>
      </c>
      <c r="AM39" s="21"/>
      <c r="AN39" s="19">
        <f t="shared" si="52"/>
      </c>
      <c r="AO39" s="5">
        <f t="shared" si="53"/>
      </c>
      <c r="AT39" s="20">
        <f t="shared" si="54"/>
      </c>
      <c r="AU39" s="5">
        <f t="shared" si="55"/>
      </c>
      <c r="AW39" s="21"/>
      <c r="AX39" s="19">
        <f t="shared" si="56"/>
      </c>
      <c r="AY39" s="5">
        <f t="shared" si="57"/>
      </c>
      <c r="BD39" s="20">
        <f t="shared" si="58"/>
      </c>
      <c r="BE39" s="5">
        <f t="shared" si="59"/>
      </c>
      <c r="BG39" s="21"/>
      <c r="BH39" s="19">
        <f t="shared" si="60"/>
      </c>
      <c r="BI39" s="5">
        <f t="shared" si="61"/>
      </c>
      <c r="BN39" s="20">
        <f t="shared" si="62"/>
      </c>
      <c r="BO39" s="5">
        <f t="shared" si="63"/>
      </c>
      <c r="BQ39" s="21"/>
      <c r="BR39" s="19">
        <f t="shared" si="64"/>
      </c>
      <c r="BS39" s="5">
        <f t="shared" si="65"/>
      </c>
      <c r="BX39" s="20">
        <f t="shared" si="66"/>
      </c>
      <c r="BY39" s="5">
        <f t="shared" si="67"/>
      </c>
      <c r="CA39" s="21"/>
    </row>
    <row r="40" spans="1:79" ht="12.75">
      <c r="A40" s="3">
        <v>627860</v>
      </c>
      <c r="B40" s="9">
        <f t="shared" si="34"/>
      </c>
      <c r="C40" s="9">
        <f t="shared" si="35"/>
      </c>
      <c r="D40" s="29">
        <f t="shared" si="36"/>
        <v>17.625</v>
      </c>
      <c r="E40" s="29">
        <f t="shared" si="37"/>
      </c>
      <c r="F40" s="19">
        <f t="shared" si="38"/>
      </c>
      <c r="G40" s="5">
        <f t="shared" si="39"/>
      </c>
      <c r="L40" s="20">
        <f t="shared" si="40"/>
      </c>
      <c r="M40" s="5">
        <f t="shared" si="41"/>
      </c>
      <c r="O40" s="21"/>
      <c r="P40" s="19">
        <f t="shared" si="42"/>
      </c>
      <c r="Q40" s="5">
        <f t="shared" si="43"/>
      </c>
      <c r="V40" s="20">
        <f t="shared" si="44"/>
      </c>
      <c r="W40" s="5">
        <f t="shared" si="45"/>
      </c>
      <c r="Y40" s="21"/>
      <c r="Z40" s="19">
        <f t="shared" si="46"/>
      </c>
      <c r="AA40" s="5">
        <f t="shared" si="47"/>
      </c>
      <c r="AF40" s="20">
        <f t="shared" si="48"/>
      </c>
      <c r="AG40" s="5">
        <f t="shared" si="49"/>
      </c>
      <c r="AI40" s="21"/>
      <c r="AJ40" s="20">
        <f t="shared" si="50"/>
      </c>
      <c r="AK40" s="5">
        <f t="shared" si="51"/>
      </c>
      <c r="AM40" s="21"/>
      <c r="AN40" s="19">
        <f t="shared" si="52"/>
      </c>
      <c r="AO40" s="5" t="str">
        <f t="shared" si="53"/>
        <v>+++</v>
      </c>
      <c r="AP40" s="5" t="s">
        <v>100</v>
      </c>
      <c r="AQ40" s="5" t="s">
        <v>100</v>
      </c>
      <c r="AR40" s="5" t="s">
        <v>100</v>
      </c>
      <c r="AS40" s="5" t="s">
        <v>100</v>
      </c>
      <c r="AT40" s="20">
        <f t="shared" si="54"/>
      </c>
      <c r="AU40" s="5">
        <f t="shared" si="55"/>
      </c>
      <c r="AW40" s="21"/>
      <c r="AX40" s="19">
        <f t="shared" si="56"/>
        <v>18</v>
      </c>
      <c r="AY40" s="5">
        <f t="shared" si="57"/>
        <v>17.625</v>
      </c>
      <c r="AZ40" s="5">
        <v>7.5</v>
      </c>
      <c r="BA40" s="5">
        <v>5</v>
      </c>
      <c r="BB40" s="5">
        <v>5.5</v>
      </c>
      <c r="BC40" s="5">
        <v>5.5</v>
      </c>
      <c r="BD40" s="20">
        <f t="shared" si="58"/>
      </c>
      <c r="BE40" s="5">
        <f t="shared" si="59"/>
      </c>
      <c r="BG40" s="21"/>
      <c r="BH40" s="19">
        <f t="shared" si="60"/>
      </c>
      <c r="BI40" s="5">
        <f t="shared" si="61"/>
      </c>
      <c r="BN40" s="20">
        <f t="shared" si="62"/>
      </c>
      <c r="BO40" s="5">
        <f t="shared" si="63"/>
      </c>
      <c r="BQ40" s="21"/>
      <c r="BR40" s="19">
        <f t="shared" si="64"/>
      </c>
      <c r="BS40" s="5">
        <f t="shared" si="65"/>
      </c>
      <c r="BX40" s="20">
        <f t="shared" si="66"/>
      </c>
      <c r="BY40" s="5">
        <f t="shared" si="67"/>
      </c>
      <c r="CA40" s="21"/>
    </row>
    <row r="41" spans="1:79" ht="12.75">
      <c r="A41" s="3" t="s">
        <v>44</v>
      </c>
      <c r="B41" s="9">
        <f t="shared" si="34"/>
      </c>
      <c r="C41" s="9">
        <f t="shared" si="35"/>
      </c>
      <c r="D41" s="29">
        <f t="shared" si="36"/>
        <v>21</v>
      </c>
      <c r="E41" s="29">
        <f t="shared" si="37"/>
      </c>
      <c r="F41" s="19">
        <f t="shared" si="38"/>
      </c>
      <c r="G41" s="5">
        <f t="shared" si="39"/>
      </c>
      <c r="L41" s="20">
        <f t="shared" si="40"/>
      </c>
      <c r="M41" s="5">
        <f t="shared" si="41"/>
      </c>
      <c r="O41" s="21"/>
      <c r="P41" s="19">
        <f t="shared" si="42"/>
        <v>21</v>
      </c>
      <c r="Q41" s="5">
        <f t="shared" si="43"/>
        <v>21</v>
      </c>
      <c r="R41" s="5">
        <v>9.5</v>
      </c>
      <c r="S41" s="5">
        <v>6.5</v>
      </c>
      <c r="T41" s="5">
        <v>9.5</v>
      </c>
      <c r="U41" s="5">
        <v>2.5</v>
      </c>
      <c r="V41" s="20">
        <f t="shared" si="44"/>
      </c>
      <c r="W41" s="5" t="str">
        <f t="shared" si="45"/>
        <v>+++</v>
      </c>
      <c r="X41" s="5" t="s">
        <v>100</v>
      </c>
      <c r="Y41" s="21" t="s">
        <v>100</v>
      </c>
      <c r="Z41" s="19">
        <f t="shared" si="46"/>
      </c>
      <c r="AA41" s="5">
        <f t="shared" si="47"/>
      </c>
      <c r="AF41" s="20">
        <f t="shared" si="48"/>
      </c>
      <c r="AG41" s="5">
        <f t="shared" si="49"/>
      </c>
      <c r="AI41" s="21"/>
      <c r="AJ41" s="20">
        <f t="shared" si="50"/>
      </c>
      <c r="AK41" s="5">
        <f t="shared" si="51"/>
      </c>
      <c r="AM41" s="21"/>
      <c r="AN41" s="19">
        <f t="shared" si="52"/>
      </c>
      <c r="AO41" s="5">
        <f t="shared" si="53"/>
      </c>
      <c r="AT41" s="20">
        <f t="shared" si="54"/>
      </c>
      <c r="AU41" s="5">
        <f t="shared" si="55"/>
      </c>
      <c r="AW41" s="21"/>
      <c r="AX41" s="19">
        <f t="shared" si="56"/>
      </c>
      <c r="AY41" s="5">
        <f t="shared" si="57"/>
      </c>
      <c r="BD41" s="20">
        <f t="shared" si="58"/>
      </c>
      <c r="BE41" s="5">
        <f t="shared" si="59"/>
      </c>
      <c r="BG41" s="21"/>
      <c r="BH41" s="19">
        <f t="shared" si="60"/>
      </c>
      <c r="BI41" s="5">
        <f t="shared" si="61"/>
      </c>
      <c r="BN41" s="20">
        <f t="shared" si="62"/>
      </c>
      <c r="BO41" s="5">
        <f t="shared" si="63"/>
      </c>
      <c r="BQ41" s="21"/>
      <c r="BR41" s="19">
        <f t="shared" si="64"/>
      </c>
      <c r="BS41" s="5">
        <f t="shared" si="65"/>
      </c>
      <c r="BX41" s="20">
        <f t="shared" si="66"/>
      </c>
      <c r="BY41" s="5">
        <f t="shared" si="67"/>
      </c>
      <c r="CA41" s="21"/>
    </row>
    <row r="42" spans="1:79" ht="12.75">
      <c r="A42" s="3">
        <v>628161</v>
      </c>
      <c r="B42" s="9">
        <f t="shared" si="34"/>
        <v>19</v>
      </c>
      <c r="C42" s="9">
        <f t="shared" si="35"/>
      </c>
      <c r="D42" s="29">
        <f t="shared" si="36"/>
        <v>17.625</v>
      </c>
      <c r="E42" s="29">
        <f t="shared" si="37"/>
        <v>19.5</v>
      </c>
      <c r="F42" s="19">
        <f t="shared" si="38"/>
      </c>
      <c r="G42" s="5">
        <f t="shared" si="39"/>
      </c>
      <c r="L42" s="20">
        <f t="shared" si="40"/>
      </c>
      <c r="M42" s="5">
        <f t="shared" si="41"/>
      </c>
      <c r="O42" s="21"/>
      <c r="P42" s="19">
        <f t="shared" si="42"/>
      </c>
      <c r="Q42" s="5">
        <f t="shared" si="43"/>
      </c>
      <c r="V42" s="20">
        <f t="shared" si="44"/>
      </c>
      <c r="W42" s="5">
        <f t="shared" si="45"/>
      </c>
      <c r="Y42" s="21"/>
      <c r="Z42" s="19">
        <f t="shared" si="46"/>
      </c>
      <c r="AA42" s="5">
        <f t="shared" si="47"/>
      </c>
      <c r="AF42" s="20">
        <f t="shared" si="48"/>
      </c>
      <c r="AG42" s="5">
        <f t="shared" si="49"/>
      </c>
      <c r="AI42" s="21"/>
      <c r="AJ42" s="20">
        <f t="shared" si="50"/>
      </c>
      <c r="AK42" s="5">
        <f t="shared" si="51"/>
      </c>
      <c r="AM42" s="21"/>
      <c r="AN42" s="19">
        <f t="shared" si="52"/>
        <v>18</v>
      </c>
      <c r="AO42" s="5">
        <f t="shared" si="53"/>
        <v>17.625</v>
      </c>
      <c r="AP42" s="5">
        <v>9.5</v>
      </c>
      <c r="AQ42" s="5">
        <v>5.5</v>
      </c>
      <c r="AR42" s="5">
        <v>4</v>
      </c>
      <c r="AS42" s="5">
        <v>4.5</v>
      </c>
      <c r="AT42" s="20">
        <f t="shared" si="54"/>
      </c>
      <c r="AU42" s="5">
        <f t="shared" si="55"/>
        <v>11.25</v>
      </c>
      <c r="AV42" s="5">
        <v>6.5</v>
      </c>
      <c r="AW42" s="21">
        <v>1</v>
      </c>
      <c r="AX42" s="19">
        <f t="shared" si="56"/>
      </c>
      <c r="AY42" s="5">
        <f t="shared" si="57"/>
      </c>
      <c r="BD42" s="20">
        <f t="shared" si="58"/>
        <v>20</v>
      </c>
      <c r="BE42" s="5">
        <f t="shared" si="59"/>
        <v>19.5</v>
      </c>
      <c r="BF42" s="5">
        <v>6.5</v>
      </c>
      <c r="BG42" s="21">
        <v>6.5</v>
      </c>
      <c r="BH42" s="19">
        <f t="shared" si="60"/>
      </c>
      <c r="BI42" s="5">
        <f t="shared" si="61"/>
      </c>
      <c r="BN42" s="20">
        <f t="shared" si="62"/>
      </c>
      <c r="BO42" s="5">
        <f t="shared" si="63"/>
      </c>
      <c r="BQ42" s="21"/>
      <c r="BR42" s="19">
        <f t="shared" si="64"/>
      </c>
      <c r="BS42" s="5">
        <f t="shared" si="65"/>
      </c>
      <c r="BX42" s="20">
        <f t="shared" si="66"/>
      </c>
      <c r="BY42" s="5">
        <f t="shared" si="67"/>
      </c>
      <c r="CA42" s="21"/>
    </row>
    <row r="43" spans="1:79" ht="12.75">
      <c r="A43" s="3">
        <v>628199</v>
      </c>
      <c r="B43" s="9">
        <f t="shared" si="34"/>
        <v>30</v>
      </c>
      <c r="C43" s="9" t="str">
        <f t="shared" si="35"/>
        <v>SI</v>
      </c>
      <c r="D43" s="29">
        <f t="shared" si="36"/>
        <v>30</v>
      </c>
      <c r="E43" s="29">
        <f t="shared" si="37"/>
        <v>35.25</v>
      </c>
      <c r="F43" s="19">
        <f t="shared" si="38"/>
      </c>
      <c r="G43" s="5">
        <f t="shared" si="39"/>
      </c>
      <c r="L43" s="20">
        <f t="shared" si="40"/>
      </c>
      <c r="M43" s="5">
        <f t="shared" si="41"/>
      </c>
      <c r="O43" s="21"/>
      <c r="P43" s="19">
        <f t="shared" si="42"/>
      </c>
      <c r="Q43" s="5">
        <f t="shared" si="43"/>
      </c>
      <c r="V43" s="20">
        <f t="shared" si="44"/>
      </c>
      <c r="W43" s="5">
        <f t="shared" si="45"/>
      </c>
      <c r="Y43" s="21"/>
      <c r="Z43" s="19">
        <f t="shared" si="46"/>
      </c>
      <c r="AA43" s="5">
        <f t="shared" si="47"/>
      </c>
      <c r="AF43" s="20">
        <f t="shared" si="48"/>
      </c>
      <c r="AG43" s="5">
        <f t="shared" si="49"/>
      </c>
      <c r="AI43" s="21"/>
      <c r="AJ43" s="20">
        <f t="shared" si="50"/>
      </c>
      <c r="AK43" s="5">
        <f t="shared" si="51"/>
      </c>
      <c r="AM43" s="21"/>
      <c r="AN43" s="19">
        <f t="shared" si="52"/>
        <v>30</v>
      </c>
      <c r="AO43" s="5">
        <f t="shared" si="53"/>
        <v>30</v>
      </c>
      <c r="AP43" s="5">
        <v>9.5</v>
      </c>
      <c r="AQ43" s="5">
        <v>11</v>
      </c>
      <c r="AR43" s="5">
        <v>12.5</v>
      </c>
      <c r="AS43" s="5">
        <v>7</v>
      </c>
      <c r="AT43" s="20">
        <f t="shared" si="54"/>
      </c>
      <c r="AU43" s="5" t="str">
        <f t="shared" si="55"/>
        <v>+++</v>
      </c>
      <c r="AV43" s="5" t="s">
        <v>100</v>
      </c>
      <c r="AW43" s="21" t="s">
        <v>100</v>
      </c>
      <c r="AX43" s="19">
        <f t="shared" si="56"/>
      </c>
      <c r="AY43" s="5">
        <f t="shared" si="57"/>
      </c>
      <c r="BD43" s="20">
        <f t="shared" si="58"/>
        <v>35</v>
      </c>
      <c r="BE43" s="5">
        <f t="shared" si="59"/>
        <v>35.25</v>
      </c>
      <c r="BF43" s="5">
        <v>12</v>
      </c>
      <c r="BG43" s="21">
        <v>11.5</v>
      </c>
      <c r="BH43" s="19">
        <f t="shared" si="60"/>
      </c>
      <c r="BI43" s="5">
        <f t="shared" si="61"/>
      </c>
      <c r="BN43" s="20">
        <f t="shared" si="62"/>
      </c>
      <c r="BO43" s="5">
        <f t="shared" si="63"/>
      </c>
      <c r="BQ43" s="21"/>
      <c r="BR43" s="19">
        <f t="shared" si="64"/>
      </c>
      <c r="BS43" s="5">
        <f t="shared" si="65"/>
      </c>
      <c r="BX43" s="20">
        <f t="shared" si="66"/>
      </c>
      <c r="BY43" s="5">
        <f t="shared" si="67"/>
      </c>
      <c r="CA43" s="21"/>
    </row>
    <row r="44" spans="1:79" ht="12.75">
      <c r="A44" s="3" t="s">
        <v>29</v>
      </c>
      <c r="B44" s="9">
        <f t="shared" si="34"/>
        <v>29</v>
      </c>
      <c r="C44" s="9">
        <f t="shared" si="35"/>
      </c>
      <c r="D44" s="29">
        <f t="shared" si="36"/>
        <v>25.125</v>
      </c>
      <c r="E44" s="29">
        <f t="shared" si="37"/>
        <v>33.75</v>
      </c>
      <c r="F44" s="19">
        <f t="shared" si="38"/>
        <v>23</v>
      </c>
      <c r="G44" s="5">
        <f t="shared" si="39"/>
        <v>23.25</v>
      </c>
      <c r="H44" s="5">
        <v>6</v>
      </c>
      <c r="I44" s="5">
        <v>6</v>
      </c>
      <c r="J44" s="5">
        <v>12</v>
      </c>
      <c r="K44" s="5">
        <v>7</v>
      </c>
      <c r="L44" s="20">
        <f t="shared" si="40"/>
      </c>
      <c r="M44" s="5" t="str">
        <f t="shared" si="41"/>
        <v>+++</v>
      </c>
      <c r="N44" s="5" t="s">
        <v>100</v>
      </c>
      <c r="O44" s="21" t="s">
        <v>100</v>
      </c>
      <c r="P44" s="19">
        <f t="shared" si="42"/>
        <v>20</v>
      </c>
      <c r="Q44" s="5">
        <f t="shared" si="43"/>
        <v>19.5</v>
      </c>
      <c r="R44" s="5">
        <v>2.5</v>
      </c>
      <c r="S44" s="5">
        <v>7.5</v>
      </c>
      <c r="T44" s="5">
        <v>12.5</v>
      </c>
      <c r="U44" s="5">
        <v>3.5</v>
      </c>
      <c r="V44" s="20">
        <f t="shared" si="44"/>
        <v>34</v>
      </c>
      <c r="W44" s="5">
        <f t="shared" si="45"/>
        <v>33.75</v>
      </c>
      <c r="X44" s="5">
        <v>12</v>
      </c>
      <c r="Y44" s="21">
        <v>10.5</v>
      </c>
      <c r="Z44" s="19">
        <f t="shared" si="46"/>
        <v>25</v>
      </c>
      <c r="AA44" s="5">
        <f t="shared" si="47"/>
        <v>25.125</v>
      </c>
      <c r="AB44" s="5">
        <v>12.5</v>
      </c>
      <c r="AC44" s="5">
        <v>3.5</v>
      </c>
      <c r="AD44" s="5">
        <v>12</v>
      </c>
      <c r="AE44" s="5">
        <v>5.5</v>
      </c>
      <c r="AF44" s="20">
        <f t="shared" si="48"/>
      </c>
      <c r="AG44" s="5">
        <f t="shared" si="49"/>
      </c>
      <c r="AI44" s="21"/>
      <c r="AJ44" s="20">
        <f t="shared" si="50"/>
      </c>
      <c r="AK44" s="5">
        <f t="shared" si="51"/>
      </c>
      <c r="AM44" s="21"/>
      <c r="AN44" s="19">
        <f t="shared" si="52"/>
      </c>
      <c r="AO44" s="5">
        <f t="shared" si="53"/>
      </c>
      <c r="AT44" s="20">
        <f t="shared" si="54"/>
      </c>
      <c r="AU44" s="5">
        <f t="shared" si="55"/>
      </c>
      <c r="AW44" s="21"/>
      <c r="AX44" s="19">
        <f t="shared" si="56"/>
      </c>
      <c r="AY44" s="5">
        <f t="shared" si="57"/>
      </c>
      <c r="BD44" s="20">
        <f t="shared" si="58"/>
      </c>
      <c r="BE44" s="5">
        <f t="shared" si="59"/>
      </c>
      <c r="BG44" s="21"/>
      <c r="BH44" s="19">
        <f t="shared" si="60"/>
      </c>
      <c r="BI44" s="5">
        <f t="shared" si="61"/>
      </c>
      <c r="BN44" s="20">
        <f t="shared" si="62"/>
      </c>
      <c r="BO44" s="5">
        <f t="shared" si="63"/>
      </c>
      <c r="BQ44" s="21"/>
      <c r="BR44" s="19">
        <f t="shared" si="64"/>
      </c>
      <c r="BS44" s="5">
        <f t="shared" si="65"/>
      </c>
      <c r="BX44" s="20">
        <f t="shared" si="66"/>
      </c>
      <c r="BY44" s="5">
        <f t="shared" si="67"/>
      </c>
      <c r="CA44" s="21"/>
    </row>
    <row r="45" spans="1:79" ht="12.75">
      <c r="A45" s="3" t="s">
        <v>18</v>
      </c>
      <c r="B45" s="9">
        <f t="shared" si="34"/>
        <v>28</v>
      </c>
      <c r="C45" s="9">
        <f t="shared" si="35"/>
      </c>
      <c r="D45" s="29">
        <f t="shared" si="36"/>
        <v>25.875</v>
      </c>
      <c r="E45" s="29">
        <f t="shared" si="37"/>
        <v>29.25</v>
      </c>
      <c r="F45" s="19">
        <f t="shared" si="38"/>
        <v>26</v>
      </c>
      <c r="G45" s="5">
        <f t="shared" si="39"/>
        <v>25.875</v>
      </c>
      <c r="H45" s="5">
        <v>11.5</v>
      </c>
      <c r="I45" s="5">
        <v>7.5</v>
      </c>
      <c r="J45" s="5">
        <v>12</v>
      </c>
      <c r="K45" s="5">
        <v>3.5</v>
      </c>
      <c r="L45" s="20">
        <f t="shared" si="40"/>
        <v>29</v>
      </c>
      <c r="M45" s="5">
        <f t="shared" si="41"/>
        <v>29.25</v>
      </c>
      <c r="N45" s="5">
        <v>12</v>
      </c>
      <c r="O45" s="21">
        <v>7.5</v>
      </c>
      <c r="P45" s="19">
        <f t="shared" si="42"/>
      </c>
      <c r="Q45" s="5">
        <f t="shared" si="43"/>
      </c>
      <c r="V45" s="20">
        <f t="shared" si="44"/>
      </c>
      <c r="W45" s="5">
        <f t="shared" si="45"/>
      </c>
      <c r="Y45" s="21"/>
      <c r="Z45" s="19">
        <f t="shared" si="46"/>
      </c>
      <c r="AA45" s="5">
        <f t="shared" si="47"/>
      </c>
      <c r="AF45" s="20">
        <f t="shared" si="48"/>
      </c>
      <c r="AG45" s="5">
        <f t="shared" si="49"/>
      </c>
      <c r="AI45" s="21"/>
      <c r="AJ45" s="20">
        <f t="shared" si="50"/>
      </c>
      <c r="AK45" s="5">
        <f t="shared" si="51"/>
      </c>
      <c r="AM45" s="21"/>
      <c r="AN45" s="19">
        <f t="shared" si="52"/>
      </c>
      <c r="AO45" s="5">
        <f t="shared" si="53"/>
      </c>
      <c r="AT45" s="20">
        <f t="shared" si="54"/>
      </c>
      <c r="AU45" s="5">
        <f t="shared" si="55"/>
      </c>
      <c r="AW45" s="21"/>
      <c r="AX45" s="19">
        <f t="shared" si="56"/>
      </c>
      <c r="AY45" s="5">
        <f t="shared" si="57"/>
      </c>
      <c r="BD45" s="20">
        <f t="shared" si="58"/>
      </c>
      <c r="BE45" s="5">
        <f t="shared" si="59"/>
      </c>
      <c r="BG45" s="21"/>
      <c r="BH45" s="19">
        <f t="shared" si="60"/>
      </c>
      <c r="BI45" s="5">
        <f t="shared" si="61"/>
      </c>
      <c r="BN45" s="20">
        <f t="shared" si="62"/>
      </c>
      <c r="BO45" s="5">
        <f t="shared" si="63"/>
      </c>
      <c r="BQ45" s="21"/>
      <c r="BR45" s="19">
        <f t="shared" si="64"/>
      </c>
      <c r="BS45" s="5">
        <f t="shared" si="65"/>
      </c>
      <c r="BX45" s="20">
        <f t="shared" si="66"/>
      </c>
      <c r="BY45" s="5">
        <f t="shared" si="67"/>
      </c>
      <c r="CA45" s="21"/>
    </row>
    <row r="46" spans="1:79" ht="12.75">
      <c r="A46" s="3" t="s">
        <v>56</v>
      </c>
      <c r="B46" s="9">
        <f t="shared" si="34"/>
        <v>30</v>
      </c>
      <c r="C46" s="9" t="str">
        <f t="shared" si="35"/>
        <v>SI</v>
      </c>
      <c r="D46" s="29">
        <f t="shared" si="36"/>
        <v>35.625</v>
      </c>
      <c r="E46" s="29">
        <f t="shared" si="37"/>
        <v>34.5</v>
      </c>
      <c r="F46" s="19">
        <f t="shared" si="38"/>
        <v>36</v>
      </c>
      <c r="G46" s="5">
        <f t="shared" si="39"/>
        <v>35.625</v>
      </c>
      <c r="H46" s="5">
        <v>11.5</v>
      </c>
      <c r="I46" s="5">
        <v>12</v>
      </c>
      <c r="J46" s="5">
        <v>12.5</v>
      </c>
      <c r="K46" s="5">
        <v>11.5</v>
      </c>
      <c r="L46" s="26">
        <f t="shared" si="40"/>
        <v>24</v>
      </c>
      <c r="M46" s="27">
        <f t="shared" si="41"/>
        <v>24</v>
      </c>
      <c r="N46" s="27">
        <v>8</v>
      </c>
      <c r="O46" s="28">
        <v>8</v>
      </c>
      <c r="P46" s="19">
        <f t="shared" si="42"/>
      </c>
      <c r="Q46" s="5">
        <f t="shared" si="43"/>
      </c>
      <c r="V46" s="20">
        <f t="shared" si="44"/>
        <v>35</v>
      </c>
      <c r="W46" s="5">
        <f t="shared" si="45"/>
        <v>34.5</v>
      </c>
      <c r="X46" s="5">
        <v>11.5</v>
      </c>
      <c r="Y46" s="21">
        <v>11.5</v>
      </c>
      <c r="Z46" s="19">
        <f t="shared" si="46"/>
      </c>
      <c r="AA46" s="5">
        <f t="shared" si="47"/>
      </c>
      <c r="AF46" s="20">
        <f t="shared" si="48"/>
      </c>
      <c r="AG46" s="5">
        <f t="shared" si="49"/>
      </c>
      <c r="AI46" s="21"/>
      <c r="AJ46" s="20">
        <f t="shared" si="50"/>
      </c>
      <c r="AK46" s="5">
        <f t="shared" si="51"/>
      </c>
      <c r="AM46" s="21"/>
      <c r="AN46" s="19">
        <f t="shared" si="52"/>
      </c>
      <c r="AO46" s="5">
        <f t="shared" si="53"/>
      </c>
      <c r="AT46" s="20">
        <f t="shared" si="54"/>
      </c>
      <c r="AU46" s="5">
        <f t="shared" si="55"/>
      </c>
      <c r="AW46" s="21"/>
      <c r="AX46" s="19">
        <f t="shared" si="56"/>
      </c>
      <c r="AY46" s="5">
        <f t="shared" si="57"/>
      </c>
      <c r="BD46" s="20">
        <f t="shared" si="58"/>
      </c>
      <c r="BE46" s="5">
        <f t="shared" si="59"/>
      </c>
      <c r="BG46" s="21"/>
      <c r="BH46" s="19">
        <f t="shared" si="60"/>
      </c>
      <c r="BI46" s="5">
        <f t="shared" si="61"/>
      </c>
      <c r="BN46" s="20">
        <f t="shared" si="62"/>
      </c>
      <c r="BO46" s="5">
        <f t="shared" si="63"/>
      </c>
      <c r="BQ46" s="21"/>
      <c r="BR46" s="19">
        <f t="shared" si="64"/>
      </c>
      <c r="BS46" s="5">
        <f t="shared" si="65"/>
      </c>
      <c r="BX46" s="20">
        <f t="shared" si="66"/>
      </c>
      <c r="BY46" s="5">
        <f t="shared" si="67"/>
      </c>
      <c r="CA46" s="21"/>
    </row>
    <row r="47" spans="1:79" ht="12.75">
      <c r="A47" s="3" t="s">
        <v>52</v>
      </c>
      <c r="B47" s="9">
        <f t="shared" si="34"/>
        <v>19</v>
      </c>
      <c r="C47" s="9">
        <f t="shared" si="35"/>
      </c>
      <c r="D47" s="29">
        <f t="shared" si="36"/>
        <v>19.125</v>
      </c>
      <c r="E47" s="29">
        <f t="shared" si="37"/>
        <v>18</v>
      </c>
      <c r="F47" s="19">
        <f t="shared" si="38"/>
      </c>
      <c r="G47" s="5">
        <f t="shared" si="39"/>
      </c>
      <c r="L47" s="20">
        <f t="shared" si="40"/>
      </c>
      <c r="M47" s="5">
        <f t="shared" si="41"/>
      </c>
      <c r="O47" s="21"/>
      <c r="P47" s="19">
        <f t="shared" si="42"/>
      </c>
      <c r="Q47" s="5">
        <f t="shared" si="43"/>
      </c>
      <c r="V47" s="20">
        <f t="shared" si="44"/>
      </c>
      <c r="W47" s="5">
        <f t="shared" si="45"/>
      </c>
      <c r="Y47" s="21"/>
      <c r="Z47" s="19">
        <f t="shared" si="46"/>
      </c>
      <c r="AA47" s="5">
        <f t="shared" si="47"/>
      </c>
      <c r="AF47" s="20">
        <f t="shared" si="48"/>
      </c>
      <c r="AG47" s="5">
        <f t="shared" si="49"/>
      </c>
      <c r="AI47" s="21"/>
      <c r="AJ47" s="20">
        <f t="shared" si="50"/>
      </c>
      <c r="AK47" s="5">
        <f t="shared" si="51"/>
      </c>
      <c r="AM47" s="21"/>
      <c r="AN47" s="19">
        <f t="shared" si="52"/>
      </c>
      <c r="AO47" s="5">
        <f t="shared" si="53"/>
        <v>9.75</v>
      </c>
      <c r="AP47" s="5">
        <v>9</v>
      </c>
      <c r="AQ47" s="5">
        <v>0</v>
      </c>
      <c r="AR47" s="5">
        <v>3</v>
      </c>
      <c r="AS47" s="5">
        <v>1</v>
      </c>
      <c r="AT47" s="20">
        <f t="shared" si="54"/>
      </c>
      <c r="AU47" s="5">
        <f t="shared" si="55"/>
      </c>
      <c r="AW47" s="21"/>
      <c r="AX47" s="19">
        <f t="shared" si="56"/>
      </c>
      <c r="AY47" s="5">
        <f t="shared" si="57"/>
        <v>9</v>
      </c>
      <c r="AZ47" s="5">
        <v>1.5</v>
      </c>
      <c r="BA47" s="5">
        <v>3</v>
      </c>
      <c r="BB47" s="5">
        <v>2.5</v>
      </c>
      <c r="BC47" s="5">
        <v>5</v>
      </c>
      <c r="BD47" s="20">
        <f t="shared" si="58"/>
      </c>
      <c r="BE47" s="5">
        <f t="shared" si="59"/>
        <v>12</v>
      </c>
      <c r="BF47" s="5">
        <v>7</v>
      </c>
      <c r="BG47" s="21">
        <v>1</v>
      </c>
      <c r="BH47" s="19">
        <f t="shared" si="60"/>
        <v>19</v>
      </c>
      <c r="BI47" s="5">
        <f t="shared" si="61"/>
        <v>19.125</v>
      </c>
      <c r="BJ47" s="5">
        <v>10.5</v>
      </c>
      <c r="BK47" s="5">
        <v>10</v>
      </c>
      <c r="BL47" s="5">
        <v>2</v>
      </c>
      <c r="BM47" s="5">
        <v>3</v>
      </c>
      <c r="BN47" s="20">
        <f t="shared" si="62"/>
      </c>
      <c r="BO47" s="5">
        <f t="shared" si="63"/>
      </c>
      <c r="BQ47" s="21"/>
      <c r="BR47" s="19">
        <f t="shared" si="64"/>
      </c>
      <c r="BS47" s="5">
        <f t="shared" si="65"/>
      </c>
      <c r="BX47" s="20">
        <f t="shared" si="66"/>
        <v>18</v>
      </c>
      <c r="BY47" s="5">
        <f t="shared" si="67"/>
        <v>18</v>
      </c>
      <c r="BZ47" s="5">
        <v>6</v>
      </c>
      <c r="CA47" s="21">
        <v>6</v>
      </c>
    </row>
    <row r="48" spans="1:79" ht="12.75">
      <c r="A48" s="3" t="s">
        <v>68</v>
      </c>
      <c r="B48" s="9">
        <f t="shared" si="34"/>
      </c>
      <c r="C48" s="9">
        <f t="shared" si="35"/>
      </c>
      <c r="D48" s="29">
        <f t="shared" si="36"/>
      </c>
      <c r="E48" s="29">
        <f t="shared" si="37"/>
      </c>
      <c r="F48" s="19">
        <f t="shared" si="38"/>
      </c>
      <c r="G48" s="5">
        <f t="shared" si="39"/>
      </c>
      <c r="L48" s="20">
        <f t="shared" si="40"/>
      </c>
      <c r="M48" s="5">
        <f t="shared" si="41"/>
      </c>
      <c r="O48" s="21"/>
      <c r="P48" s="19">
        <f t="shared" si="42"/>
      </c>
      <c r="Q48" s="5">
        <f t="shared" si="43"/>
      </c>
      <c r="V48" s="20">
        <f t="shared" si="44"/>
      </c>
      <c r="W48" s="5">
        <f t="shared" si="45"/>
      </c>
      <c r="Y48" s="21"/>
      <c r="Z48" s="19">
        <f t="shared" si="46"/>
      </c>
      <c r="AA48" s="5">
        <f t="shared" si="47"/>
      </c>
      <c r="AF48" s="20">
        <f t="shared" si="48"/>
      </c>
      <c r="AG48" s="5">
        <f t="shared" si="49"/>
      </c>
      <c r="AI48" s="21"/>
      <c r="AJ48" s="20">
        <f t="shared" si="50"/>
      </c>
      <c r="AK48" s="5">
        <f t="shared" si="51"/>
      </c>
      <c r="AM48" s="21"/>
      <c r="AN48" s="19">
        <f t="shared" si="52"/>
      </c>
      <c r="AO48" s="5">
        <f t="shared" si="53"/>
      </c>
      <c r="AT48" s="20">
        <f t="shared" si="54"/>
      </c>
      <c r="AU48" s="5">
        <f t="shared" si="55"/>
      </c>
      <c r="AW48" s="21"/>
      <c r="AX48" s="19">
        <f t="shared" si="56"/>
      </c>
      <c r="AY48" s="5">
        <f t="shared" si="57"/>
      </c>
      <c r="BD48" s="20">
        <f t="shared" si="58"/>
      </c>
      <c r="BE48" s="5">
        <f t="shared" si="59"/>
      </c>
      <c r="BG48" s="21"/>
      <c r="BH48" s="19">
        <f t="shared" si="60"/>
      </c>
      <c r="BI48" s="5">
        <f t="shared" si="61"/>
      </c>
      <c r="BN48" s="20">
        <f t="shared" si="62"/>
      </c>
      <c r="BO48" s="5">
        <f t="shared" si="63"/>
      </c>
      <c r="BQ48" s="21"/>
      <c r="BR48" s="19">
        <f t="shared" si="64"/>
      </c>
      <c r="BS48" s="5">
        <f t="shared" si="65"/>
      </c>
      <c r="BX48" s="20">
        <f t="shared" si="66"/>
      </c>
      <c r="BY48" s="5">
        <f t="shared" si="67"/>
      </c>
      <c r="CA48" s="21"/>
    </row>
    <row r="49" spans="1:79" ht="12.75">
      <c r="A49" s="3" t="s">
        <v>38</v>
      </c>
      <c r="B49" s="9">
        <f t="shared" si="34"/>
      </c>
      <c r="C49" s="9">
        <f t="shared" si="35"/>
      </c>
      <c r="D49" s="29">
        <f t="shared" si="36"/>
      </c>
      <c r="E49" s="29">
        <f t="shared" si="37"/>
      </c>
      <c r="F49" s="19">
        <f t="shared" si="38"/>
      </c>
      <c r="G49" s="5">
        <f t="shared" si="39"/>
      </c>
      <c r="L49" s="20">
        <f t="shared" si="40"/>
      </c>
      <c r="M49" s="5">
        <f t="shared" si="41"/>
      </c>
      <c r="O49" s="21"/>
      <c r="P49" s="19">
        <f t="shared" si="42"/>
      </c>
      <c r="Q49" s="5">
        <f t="shared" si="43"/>
      </c>
      <c r="V49" s="20">
        <f t="shared" si="44"/>
      </c>
      <c r="W49" s="5">
        <f t="shared" si="45"/>
      </c>
      <c r="Y49" s="21"/>
      <c r="Z49" s="19">
        <f t="shared" si="46"/>
      </c>
      <c r="AA49" s="5">
        <f t="shared" si="47"/>
      </c>
      <c r="AF49" s="20">
        <f t="shared" si="48"/>
      </c>
      <c r="AG49" s="5">
        <f t="shared" si="49"/>
      </c>
      <c r="AI49" s="21"/>
      <c r="AJ49" s="20">
        <f t="shared" si="50"/>
      </c>
      <c r="AK49" s="5">
        <f t="shared" si="51"/>
      </c>
      <c r="AM49" s="21"/>
      <c r="AN49" s="19">
        <f t="shared" si="52"/>
      </c>
      <c r="AO49" s="5">
        <f t="shared" si="53"/>
      </c>
      <c r="AT49" s="20">
        <f t="shared" si="54"/>
      </c>
      <c r="AU49" s="5">
        <f t="shared" si="55"/>
      </c>
      <c r="AW49" s="21"/>
      <c r="AX49" s="19">
        <f t="shared" si="56"/>
      </c>
      <c r="AY49" s="5">
        <f t="shared" si="57"/>
      </c>
      <c r="BD49" s="20">
        <f t="shared" si="58"/>
      </c>
      <c r="BE49" s="5">
        <f t="shared" si="59"/>
      </c>
      <c r="BG49" s="21"/>
      <c r="BH49" s="19">
        <f t="shared" si="60"/>
      </c>
      <c r="BI49" s="5">
        <f t="shared" si="61"/>
      </c>
      <c r="BN49" s="20">
        <f t="shared" si="62"/>
      </c>
      <c r="BO49" s="5">
        <f t="shared" si="63"/>
      </c>
      <c r="BQ49" s="21"/>
      <c r="BR49" s="19">
        <f t="shared" si="64"/>
      </c>
      <c r="BS49" s="5">
        <f t="shared" si="65"/>
      </c>
      <c r="BX49" s="20">
        <f t="shared" si="66"/>
      </c>
      <c r="BY49" s="5">
        <f t="shared" si="67"/>
      </c>
      <c r="CA49" s="21"/>
    </row>
    <row r="50" spans="1:79" ht="12.75">
      <c r="A50" s="3" t="s">
        <v>49</v>
      </c>
      <c r="B50" s="9">
        <f t="shared" si="34"/>
        <v>21</v>
      </c>
      <c r="C50" s="9">
        <f t="shared" si="35"/>
      </c>
      <c r="D50" s="29">
        <f t="shared" si="36"/>
        <v>19.875</v>
      </c>
      <c r="E50" s="29">
        <f t="shared" si="37"/>
        <v>21.75</v>
      </c>
      <c r="F50" s="19">
        <f t="shared" si="38"/>
        <v>20</v>
      </c>
      <c r="G50" s="5">
        <f t="shared" si="39"/>
        <v>19.875</v>
      </c>
      <c r="H50" s="5">
        <v>11.5</v>
      </c>
      <c r="I50" s="5">
        <v>0</v>
      </c>
      <c r="J50" s="5">
        <v>11.5</v>
      </c>
      <c r="K50" s="5">
        <v>3.5</v>
      </c>
      <c r="L50" s="20">
        <f t="shared" si="40"/>
      </c>
      <c r="M50" s="5" t="str">
        <f t="shared" si="41"/>
        <v>+++</v>
      </c>
      <c r="N50" s="5" t="s">
        <v>100</v>
      </c>
      <c r="O50" s="21" t="s">
        <v>100</v>
      </c>
      <c r="P50" s="19">
        <f t="shared" si="42"/>
      </c>
      <c r="Q50" s="5">
        <f t="shared" si="43"/>
      </c>
      <c r="V50" s="20">
        <f t="shared" si="44"/>
      </c>
      <c r="W50" s="5">
        <f t="shared" si="45"/>
      </c>
      <c r="Y50" s="21"/>
      <c r="Z50" s="19">
        <f t="shared" si="46"/>
      </c>
      <c r="AA50" s="5">
        <f t="shared" si="47"/>
      </c>
      <c r="AF50" s="20">
        <f t="shared" si="48"/>
      </c>
      <c r="AG50" s="5">
        <f t="shared" si="49"/>
      </c>
      <c r="AI50" s="21"/>
      <c r="AJ50" s="20">
        <f t="shared" si="50"/>
      </c>
      <c r="AK50" s="5">
        <f t="shared" si="51"/>
      </c>
      <c r="AM50" s="21"/>
      <c r="AN50" s="19">
        <f t="shared" si="52"/>
      </c>
      <c r="AO50" s="5">
        <f t="shared" si="53"/>
      </c>
      <c r="AT50" s="20">
        <f t="shared" si="54"/>
        <v>22</v>
      </c>
      <c r="AU50" s="5">
        <f t="shared" si="55"/>
        <v>21.75</v>
      </c>
      <c r="AV50" s="5">
        <v>11</v>
      </c>
      <c r="AW50" s="21">
        <v>3.5</v>
      </c>
      <c r="AX50" s="19">
        <f t="shared" si="56"/>
      </c>
      <c r="AY50" s="5">
        <f t="shared" si="57"/>
      </c>
      <c r="BD50" s="20">
        <f t="shared" si="58"/>
      </c>
      <c r="BE50" s="5">
        <f t="shared" si="59"/>
      </c>
      <c r="BG50" s="21"/>
      <c r="BH50" s="19">
        <f t="shared" si="60"/>
      </c>
      <c r="BI50" s="5">
        <f t="shared" si="61"/>
      </c>
      <c r="BN50" s="20">
        <f t="shared" si="62"/>
      </c>
      <c r="BO50" s="5">
        <f t="shared" si="63"/>
      </c>
      <c r="BQ50" s="21"/>
      <c r="BR50" s="19">
        <f t="shared" si="64"/>
      </c>
      <c r="BS50" s="5">
        <f t="shared" si="65"/>
      </c>
      <c r="BX50" s="20">
        <f t="shared" si="66"/>
      </c>
      <c r="BY50" s="5">
        <f t="shared" si="67"/>
      </c>
      <c r="CA50" s="21"/>
    </row>
    <row r="51" spans="1:79" ht="12.75">
      <c r="A51" s="3" t="s">
        <v>60</v>
      </c>
      <c r="B51" s="9">
        <f t="shared" si="34"/>
        <v>27</v>
      </c>
      <c r="C51" s="9">
        <f t="shared" si="35"/>
      </c>
      <c r="D51" s="29">
        <f t="shared" si="36"/>
        <v>25.5</v>
      </c>
      <c r="E51" s="29">
        <f t="shared" si="37"/>
        <v>28.5</v>
      </c>
      <c r="F51" s="19">
        <f t="shared" si="38"/>
        <v>26</v>
      </c>
      <c r="G51" s="5">
        <f t="shared" si="39"/>
        <v>25.5</v>
      </c>
      <c r="H51" s="5">
        <v>6.5</v>
      </c>
      <c r="I51" s="5">
        <v>11.5</v>
      </c>
      <c r="J51" s="5">
        <v>12</v>
      </c>
      <c r="K51" s="5">
        <v>4</v>
      </c>
      <c r="L51" s="20">
        <f t="shared" si="40"/>
        <v>18</v>
      </c>
      <c r="M51" s="5">
        <f t="shared" si="41"/>
        <v>18</v>
      </c>
      <c r="N51" s="5">
        <v>6</v>
      </c>
      <c r="O51" s="21">
        <v>6</v>
      </c>
      <c r="P51" s="19">
        <f t="shared" si="42"/>
      </c>
      <c r="Q51" s="5">
        <f t="shared" si="43"/>
      </c>
      <c r="V51" s="20">
        <f t="shared" si="44"/>
        <v>29</v>
      </c>
      <c r="W51" s="5">
        <f t="shared" si="45"/>
        <v>28.5</v>
      </c>
      <c r="X51" s="5">
        <v>8.5</v>
      </c>
      <c r="Y51" s="21">
        <v>10.5</v>
      </c>
      <c r="Z51" s="19">
        <f t="shared" si="46"/>
      </c>
      <c r="AA51" s="5">
        <f t="shared" si="47"/>
      </c>
      <c r="AF51" s="20">
        <f t="shared" si="48"/>
      </c>
      <c r="AG51" s="5">
        <f t="shared" si="49"/>
      </c>
      <c r="AI51" s="21"/>
      <c r="AJ51" s="20">
        <f t="shared" si="50"/>
      </c>
      <c r="AK51" s="5">
        <f t="shared" si="51"/>
      </c>
      <c r="AM51" s="21"/>
      <c r="AN51" s="19">
        <f t="shared" si="52"/>
      </c>
      <c r="AO51" s="5">
        <f t="shared" si="53"/>
      </c>
      <c r="AT51" s="20">
        <f t="shared" si="54"/>
      </c>
      <c r="AU51" s="5">
        <f t="shared" si="55"/>
      </c>
      <c r="AW51" s="21"/>
      <c r="AX51" s="19">
        <f t="shared" si="56"/>
      </c>
      <c r="AY51" s="5">
        <f t="shared" si="57"/>
      </c>
      <c r="BD51" s="20">
        <f t="shared" si="58"/>
      </c>
      <c r="BE51" s="5">
        <f t="shared" si="59"/>
      </c>
      <c r="BG51" s="21"/>
      <c r="BH51" s="19">
        <f t="shared" si="60"/>
      </c>
      <c r="BI51" s="5">
        <f t="shared" si="61"/>
      </c>
      <c r="BN51" s="20">
        <f t="shared" si="62"/>
      </c>
      <c r="BO51" s="5">
        <f t="shared" si="63"/>
      </c>
      <c r="BQ51" s="21"/>
      <c r="BR51" s="19">
        <f t="shared" si="64"/>
      </c>
      <c r="BS51" s="5">
        <f t="shared" si="65"/>
      </c>
      <c r="BX51" s="20">
        <f t="shared" si="66"/>
      </c>
      <c r="BY51" s="5">
        <f t="shared" si="67"/>
      </c>
      <c r="CA51" s="21"/>
    </row>
    <row r="52" spans="1:79" ht="12.75">
      <c r="A52" s="3">
        <v>629377</v>
      </c>
      <c r="B52" s="9">
        <f t="shared" si="34"/>
        <v>24</v>
      </c>
      <c r="C52" s="9">
        <f t="shared" si="35"/>
      </c>
      <c r="D52" s="29">
        <f t="shared" si="36"/>
        <v>18</v>
      </c>
      <c r="E52" s="29">
        <f t="shared" si="37"/>
        <v>30</v>
      </c>
      <c r="F52" s="19">
        <f t="shared" si="38"/>
      </c>
      <c r="G52" s="5" t="str">
        <f t="shared" si="39"/>
        <v>+++</v>
      </c>
      <c r="H52" s="5" t="s">
        <v>100</v>
      </c>
      <c r="I52" s="5" t="s">
        <v>100</v>
      </c>
      <c r="J52" s="5" t="s">
        <v>100</v>
      </c>
      <c r="K52" s="5" t="s">
        <v>100</v>
      </c>
      <c r="L52" s="20">
        <f t="shared" si="40"/>
      </c>
      <c r="M52" s="5">
        <f t="shared" si="41"/>
      </c>
      <c r="O52" s="21"/>
      <c r="P52" s="19">
        <f t="shared" si="42"/>
      </c>
      <c r="Q52" s="5">
        <f t="shared" si="43"/>
      </c>
      <c r="V52" s="20">
        <f t="shared" si="44"/>
      </c>
      <c r="W52" s="5">
        <f t="shared" si="45"/>
      </c>
      <c r="Y52" s="21"/>
      <c r="Z52" s="19">
        <f t="shared" si="46"/>
      </c>
      <c r="AA52" s="5">
        <f t="shared" si="47"/>
        <v>6.596354166666667</v>
      </c>
      <c r="AB52" s="5">
        <v>0.2951388888888889</v>
      </c>
      <c r="AC52" s="5">
        <v>3.5</v>
      </c>
      <c r="AD52" s="5">
        <v>2.5</v>
      </c>
      <c r="AE52" s="5">
        <v>2.5</v>
      </c>
      <c r="AF52" s="20">
        <f t="shared" si="48"/>
      </c>
      <c r="AG52" s="5" t="str">
        <f t="shared" si="49"/>
        <v>+++</v>
      </c>
      <c r="AH52" s="5" t="s">
        <v>100</v>
      </c>
      <c r="AI52" s="21" t="s">
        <v>100</v>
      </c>
      <c r="AJ52" s="20">
        <f t="shared" si="50"/>
      </c>
      <c r="AK52" s="5">
        <f t="shared" si="51"/>
      </c>
      <c r="AM52" s="21"/>
      <c r="AN52" s="19">
        <f t="shared" si="52"/>
        <v>18</v>
      </c>
      <c r="AO52" s="5">
        <f t="shared" si="53"/>
        <v>18</v>
      </c>
      <c r="AP52" s="5">
        <v>9.5</v>
      </c>
      <c r="AQ52" s="5">
        <v>9</v>
      </c>
      <c r="AR52" s="5">
        <v>0</v>
      </c>
      <c r="AS52" s="5">
        <v>5.5</v>
      </c>
      <c r="AT52" s="20">
        <f t="shared" si="54"/>
        <v>30</v>
      </c>
      <c r="AU52" s="5">
        <f t="shared" si="55"/>
        <v>30</v>
      </c>
      <c r="AV52" s="5">
        <v>11</v>
      </c>
      <c r="AW52" s="21">
        <v>9</v>
      </c>
      <c r="AX52" s="19">
        <f t="shared" si="56"/>
      </c>
      <c r="AY52" s="5">
        <f t="shared" si="57"/>
      </c>
      <c r="BD52" s="20">
        <f t="shared" si="58"/>
      </c>
      <c r="BE52" s="5">
        <f t="shared" si="59"/>
      </c>
      <c r="BG52" s="21"/>
      <c r="BH52" s="19">
        <f t="shared" si="60"/>
      </c>
      <c r="BI52" s="5">
        <f t="shared" si="61"/>
      </c>
      <c r="BN52" s="20">
        <f t="shared" si="62"/>
      </c>
      <c r="BO52" s="5">
        <f t="shared" si="63"/>
      </c>
      <c r="BQ52" s="21"/>
      <c r="BR52" s="19">
        <f t="shared" si="64"/>
      </c>
      <c r="BS52" s="5">
        <f t="shared" si="65"/>
      </c>
      <c r="BX52" s="20">
        <f t="shared" si="66"/>
      </c>
      <c r="BY52" s="5">
        <f t="shared" si="67"/>
      </c>
      <c r="CA52" s="21"/>
    </row>
    <row r="53" spans="1:79" ht="12.75">
      <c r="A53" s="3">
        <v>629694</v>
      </c>
      <c r="B53" s="9">
        <f t="shared" si="34"/>
        <v>22</v>
      </c>
      <c r="C53" s="9">
        <f t="shared" si="35"/>
      </c>
      <c r="D53" s="29">
        <f t="shared" si="36"/>
        <v>21.375</v>
      </c>
      <c r="E53" s="29">
        <f t="shared" si="37"/>
        <v>22.5</v>
      </c>
      <c r="F53" s="19">
        <f t="shared" si="38"/>
      </c>
      <c r="G53" s="5">
        <f t="shared" si="39"/>
      </c>
      <c r="L53" s="20">
        <f t="shared" si="40"/>
      </c>
      <c r="M53" s="5">
        <f t="shared" si="41"/>
      </c>
      <c r="O53" s="21"/>
      <c r="P53" s="19">
        <f t="shared" si="42"/>
        <v>21</v>
      </c>
      <c r="Q53" s="5">
        <f t="shared" si="43"/>
        <v>21.375</v>
      </c>
      <c r="R53" s="5">
        <v>11.5</v>
      </c>
      <c r="S53" s="5">
        <v>1</v>
      </c>
      <c r="T53" s="5">
        <v>8</v>
      </c>
      <c r="U53" s="5">
        <v>8</v>
      </c>
      <c r="V53" s="20">
        <f t="shared" si="44"/>
      </c>
      <c r="W53" s="5" t="str">
        <f t="shared" si="45"/>
        <v>+++</v>
      </c>
      <c r="X53" s="5" t="s">
        <v>100</v>
      </c>
      <c r="Y53" s="21" t="s">
        <v>100</v>
      </c>
      <c r="Z53" s="19">
        <f t="shared" si="46"/>
      </c>
      <c r="AA53" s="5">
        <f t="shared" si="47"/>
      </c>
      <c r="AF53" s="20">
        <f t="shared" si="48"/>
      </c>
      <c r="AG53" s="5">
        <f t="shared" si="49"/>
      </c>
      <c r="AI53" s="21"/>
      <c r="AJ53" s="20">
        <f t="shared" si="50"/>
        <v>23</v>
      </c>
      <c r="AK53" s="5">
        <f t="shared" si="51"/>
        <v>22.5</v>
      </c>
      <c r="AL53" s="5">
        <v>7</v>
      </c>
      <c r="AM53" s="21">
        <v>8</v>
      </c>
      <c r="AN53" s="19">
        <f t="shared" si="52"/>
      </c>
      <c r="AO53" s="5">
        <f t="shared" si="53"/>
      </c>
      <c r="AT53" s="20">
        <f t="shared" si="54"/>
      </c>
      <c r="AU53" s="5">
        <f t="shared" si="55"/>
      </c>
      <c r="AW53" s="21"/>
      <c r="AX53" s="19">
        <f t="shared" si="56"/>
      </c>
      <c r="AY53" s="5">
        <f t="shared" si="57"/>
      </c>
      <c r="BD53" s="20">
        <f t="shared" si="58"/>
      </c>
      <c r="BE53" s="5">
        <f t="shared" si="59"/>
      </c>
      <c r="BG53" s="21"/>
      <c r="BH53" s="19">
        <f t="shared" si="60"/>
      </c>
      <c r="BI53" s="5">
        <f t="shared" si="61"/>
      </c>
      <c r="BN53" s="20">
        <f t="shared" si="62"/>
      </c>
      <c r="BO53" s="5">
        <f t="shared" si="63"/>
      </c>
      <c r="BQ53" s="21"/>
      <c r="BR53" s="19">
        <f t="shared" si="64"/>
      </c>
      <c r="BS53" s="5">
        <f t="shared" si="65"/>
      </c>
      <c r="BX53" s="20">
        <f t="shared" si="66"/>
      </c>
      <c r="BY53" s="5">
        <f t="shared" si="67"/>
      </c>
      <c r="CA53" s="21"/>
    </row>
    <row r="54" spans="1:79" ht="12.75">
      <c r="A54" s="3" t="s">
        <v>64</v>
      </c>
      <c r="B54" s="9">
        <f t="shared" si="34"/>
      </c>
      <c r="C54" s="9">
        <f t="shared" si="35"/>
      </c>
      <c r="D54" s="29">
        <f t="shared" si="36"/>
      </c>
      <c r="E54" s="29">
        <f t="shared" si="37"/>
      </c>
      <c r="F54" s="19">
        <f t="shared" si="38"/>
      </c>
      <c r="G54" s="5">
        <f t="shared" si="39"/>
      </c>
      <c r="L54" s="20">
        <f t="shared" si="40"/>
      </c>
      <c r="M54" s="5">
        <f t="shared" si="41"/>
      </c>
      <c r="O54" s="21"/>
      <c r="P54" s="19">
        <f t="shared" si="42"/>
      </c>
      <c r="Q54" s="5">
        <f t="shared" si="43"/>
      </c>
      <c r="V54" s="20">
        <f t="shared" si="44"/>
      </c>
      <c r="W54" s="5">
        <f t="shared" si="45"/>
      </c>
      <c r="Y54" s="21"/>
      <c r="Z54" s="19">
        <f t="shared" si="46"/>
      </c>
      <c r="AA54" s="5">
        <f t="shared" si="47"/>
      </c>
      <c r="AF54" s="20">
        <f t="shared" si="48"/>
      </c>
      <c r="AG54" s="5">
        <f t="shared" si="49"/>
      </c>
      <c r="AI54" s="21"/>
      <c r="AJ54" s="20">
        <f t="shared" si="50"/>
      </c>
      <c r="AK54" s="5" t="str">
        <f t="shared" si="51"/>
        <v>+++</v>
      </c>
      <c r="AL54" s="5" t="s">
        <v>100</v>
      </c>
      <c r="AM54" s="21" t="s">
        <v>100</v>
      </c>
      <c r="AN54" s="19">
        <f t="shared" si="52"/>
      </c>
      <c r="AO54" s="5">
        <f t="shared" si="53"/>
        <v>8.25</v>
      </c>
      <c r="AP54" s="5">
        <v>0.5</v>
      </c>
      <c r="AQ54" s="5">
        <v>6.5</v>
      </c>
      <c r="AR54" s="5">
        <v>4</v>
      </c>
      <c r="AS54" s="5">
        <v>0</v>
      </c>
      <c r="AT54" s="20">
        <f t="shared" si="54"/>
      </c>
      <c r="AU54" s="5" t="str">
        <f t="shared" si="55"/>
        <v>+++</v>
      </c>
      <c r="AV54" s="5" t="s">
        <v>100</v>
      </c>
      <c r="AW54" s="21" t="s">
        <v>100</v>
      </c>
      <c r="AX54" s="19">
        <f t="shared" si="56"/>
      </c>
      <c r="AY54" s="5">
        <f t="shared" si="57"/>
      </c>
      <c r="BD54" s="20">
        <f t="shared" si="58"/>
      </c>
      <c r="BE54" s="5">
        <f t="shared" si="59"/>
      </c>
      <c r="BG54" s="21"/>
      <c r="BH54" s="19">
        <f t="shared" si="60"/>
      </c>
      <c r="BI54" s="5">
        <f t="shared" si="61"/>
        <v>11.625</v>
      </c>
      <c r="BJ54" s="5">
        <v>3</v>
      </c>
      <c r="BK54" s="5">
        <v>5</v>
      </c>
      <c r="BL54" s="5">
        <v>4</v>
      </c>
      <c r="BM54" s="5">
        <v>3.5</v>
      </c>
      <c r="BN54" s="20">
        <f t="shared" si="62"/>
      </c>
      <c r="BO54" s="5">
        <f t="shared" si="63"/>
      </c>
      <c r="BQ54" s="21"/>
      <c r="BR54" s="19">
        <f t="shared" si="64"/>
      </c>
      <c r="BS54" s="5">
        <f t="shared" si="65"/>
      </c>
      <c r="BX54" s="20">
        <f t="shared" si="66"/>
      </c>
      <c r="BY54" s="5">
        <f t="shared" si="67"/>
      </c>
      <c r="CA54" s="21"/>
    </row>
    <row r="55" spans="1:79" ht="12.75">
      <c r="A55" s="3">
        <v>629751</v>
      </c>
      <c r="B55" s="9">
        <f t="shared" si="34"/>
      </c>
      <c r="C55" s="9">
        <f t="shared" si="35"/>
      </c>
      <c r="D55" s="29">
        <f t="shared" si="36"/>
      </c>
      <c r="E55" s="29">
        <f t="shared" si="37"/>
        <v>19.5</v>
      </c>
      <c r="F55" s="19">
        <f t="shared" si="38"/>
      </c>
      <c r="G55" s="5">
        <f t="shared" si="39"/>
      </c>
      <c r="L55" s="20">
        <f t="shared" si="40"/>
      </c>
      <c r="M55" s="5">
        <f t="shared" si="41"/>
      </c>
      <c r="O55" s="21"/>
      <c r="P55" s="19">
        <f t="shared" si="42"/>
      </c>
      <c r="Q55" s="5">
        <f t="shared" si="43"/>
      </c>
      <c r="V55" s="20">
        <f t="shared" si="44"/>
      </c>
      <c r="W55" s="5">
        <f t="shared" si="45"/>
      </c>
      <c r="Y55" s="21"/>
      <c r="Z55" s="19">
        <f t="shared" si="46"/>
      </c>
      <c r="AA55" s="5">
        <f t="shared" si="47"/>
      </c>
      <c r="AF55" s="20">
        <f t="shared" si="48"/>
      </c>
      <c r="AG55" s="5">
        <f t="shared" si="49"/>
      </c>
      <c r="AI55" s="21"/>
      <c r="AJ55" s="20">
        <f t="shared" si="50"/>
      </c>
      <c r="AK55" s="5">
        <f t="shared" si="51"/>
      </c>
      <c r="AM55" s="21"/>
      <c r="AN55" s="19">
        <f t="shared" si="52"/>
      </c>
      <c r="AO55" s="5">
        <f t="shared" si="53"/>
      </c>
      <c r="AT55" s="20">
        <f t="shared" si="54"/>
      </c>
      <c r="AU55" s="5">
        <f t="shared" si="55"/>
      </c>
      <c r="AW55" s="21"/>
      <c r="AX55" s="19">
        <f t="shared" si="56"/>
      </c>
      <c r="AY55" s="5">
        <f t="shared" si="57"/>
      </c>
      <c r="BD55" s="20">
        <f t="shared" si="58"/>
      </c>
      <c r="BE55" s="5">
        <f t="shared" si="59"/>
      </c>
      <c r="BG55" s="21"/>
      <c r="BH55" s="19">
        <f t="shared" si="60"/>
      </c>
      <c r="BI55" s="5">
        <f t="shared" si="61"/>
      </c>
      <c r="BN55" s="20">
        <f t="shared" si="62"/>
      </c>
      <c r="BO55" s="5">
        <f t="shared" si="63"/>
      </c>
      <c r="BQ55" s="21"/>
      <c r="BR55" s="19">
        <f t="shared" si="64"/>
      </c>
      <c r="BS55" s="5">
        <f t="shared" si="65"/>
        <v>13.5</v>
      </c>
      <c r="BT55" s="5">
        <v>3</v>
      </c>
      <c r="BU55" s="5">
        <v>6.5</v>
      </c>
      <c r="BV55" s="5">
        <v>2.5</v>
      </c>
      <c r="BW55" s="5">
        <v>6</v>
      </c>
      <c r="BX55" s="20">
        <f t="shared" si="66"/>
        <v>20</v>
      </c>
      <c r="BY55" s="5">
        <f t="shared" si="67"/>
        <v>19.5</v>
      </c>
      <c r="BZ55" s="5">
        <v>6</v>
      </c>
      <c r="CA55" s="21">
        <v>7</v>
      </c>
    </row>
    <row r="56" spans="1:79" ht="12.75">
      <c r="A56" s="3">
        <v>629861</v>
      </c>
      <c r="B56" s="9">
        <f t="shared" si="34"/>
        <v>30</v>
      </c>
      <c r="C56" s="9">
        <f t="shared" si="35"/>
      </c>
      <c r="D56" s="29">
        <f t="shared" si="36"/>
        <v>27.75</v>
      </c>
      <c r="E56" s="29">
        <f t="shared" si="37"/>
        <v>31.5</v>
      </c>
      <c r="F56" s="19">
        <f t="shared" si="38"/>
      </c>
      <c r="G56" s="5">
        <f t="shared" si="39"/>
      </c>
      <c r="L56" s="20">
        <f t="shared" si="40"/>
      </c>
      <c r="M56" s="5">
        <f t="shared" si="41"/>
      </c>
      <c r="O56" s="21"/>
      <c r="P56" s="19">
        <f t="shared" si="42"/>
      </c>
      <c r="Q56" s="5">
        <f t="shared" si="43"/>
        <v>13.125</v>
      </c>
      <c r="R56" s="5">
        <v>6.5</v>
      </c>
      <c r="S56" s="5">
        <v>1.5</v>
      </c>
      <c r="T56" s="5">
        <v>8.5</v>
      </c>
      <c r="U56" s="5">
        <v>1</v>
      </c>
      <c r="V56" s="20">
        <f t="shared" si="44"/>
      </c>
      <c r="W56" s="5" t="str">
        <f t="shared" si="45"/>
        <v>+++</v>
      </c>
      <c r="X56" s="5" t="s">
        <v>100</v>
      </c>
      <c r="Y56" s="21" t="s">
        <v>100</v>
      </c>
      <c r="Z56" s="19">
        <f t="shared" si="46"/>
        <v>28</v>
      </c>
      <c r="AA56" s="5">
        <f t="shared" si="47"/>
        <v>27.75</v>
      </c>
      <c r="AB56" s="5">
        <v>11</v>
      </c>
      <c r="AC56" s="5">
        <v>10</v>
      </c>
      <c r="AD56" s="5">
        <v>12</v>
      </c>
      <c r="AE56" s="5">
        <v>4</v>
      </c>
      <c r="AF56" s="20">
        <f t="shared" si="48"/>
      </c>
      <c r="AG56" s="5">
        <f t="shared" si="49"/>
      </c>
      <c r="AI56" s="21"/>
      <c r="AJ56" s="20">
        <f t="shared" si="50"/>
      </c>
      <c r="AK56" s="5">
        <f t="shared" si="51"/>
      </c>
      <c r="AM56" s="21"/>
      <c r="AN56" s="19">
        <f t="shared" si="52"/>
      </c>
      <c r="AO56" s="5">
        <f t="shared" si="53"/>
      </c>
      <c r="AT56" s="20">
        <f t="shared" si="54"/>
      </c>
      <c r="AU56" s="5" t="str">
        <f t="shared" si="55"/>
        <v>+++</v>
      </c>
      <c r="AV56" s="5" t="s">
        <v>100</v>
      </c>
      <c r="AW56" s="21" t="s">
        <v>100</v>
      </c>
      <c r="AX56" s="19">
        <f t="shared" si="56"/>
      </c>
      <c r="AY56" s="5">
        <f t="shared" si="57"/>
      </c>
      <c r="BD56" s="20">
        <f t="shared" si="58"/>
        <v>32</v>
      </c>
      <c r="BE56" s="5">
        <f t="shared" si="59"/>
        <v>31.5</v>
      </c>
      <c r="BF56" s="5">
        <v>12</v>
      </c>
      <c r="BG56" s="21">
        <v>9</v>
      </c>
      <c r="BH56" s="19">
        <f t="shared" si="60"/>
      </c>
      <c r="BI56" s="5">
        <f t="shared" si="61"/>
      </c>
      <c r="BN56" s="20">
        <f t="shared" si="62"/>
      </c>
      <c r="BO56" s="5">
        <f t="shared" si="63"/>
      </c>
      <c r="BQ56" s="21"/>
      <c r="BR56" s="19">
        <f t="shared" si="64"/>
      </c>
      <c r="BS56" s="5">
        <f t="shared" si="65"/>
      </c>
      <c r="BX56" s="20">
        <f t="shared" si="66"/>
      </c>
      <c r="BY56" s="5">
        <f t="shared" si="67"/>
      </c>
      <c r="CA56" s="21"/>
    </row>
    <row r="57" spans="1:79" ht="12.75">
      <c r="A57" s="3" t="s">
        <v>50</v>
      </c>
      <c r="B57" s="9">
        <f t="shared" si="34"/>
      </c>
      <c r="C57" s="9">
        <f t="shared" si="35"/>
      </c>
      <c r="D57" s="29">
        <f t="shared" si="36"/>
      </c>
      <c r="E57" s="29">
        <f t="shared" si="37"/>
      </c>
      <c r="F57" s="19">
        <f t="shared" si="38"/>
      </c>
      <c r="G57" s="5">
        <f t="shared" si="39"/>
      </c>
      <c r="L57" s="20">
        <f t="shared" si="40"/>
      </c>
      <c r="M57" s="5">
        <f t="shared" si="41"/>
      </c>
      <c r="O57" s="21"/>
      <c r="P57" s="19">
        <f t="shared" si="42"/>
      </c>
      <c r="Q57" s="5">
        <f t="shared" si="43"/>
      </c>
      <c r="V57" s="20">
        <f t="shared" si="44"/>
      </c>
      <c r="W57" s="5">
        <f t="shared" si="45"/>
      </c>
      <c r="Y57" s="21"/>
      <c r="Z57" s="19">
        <f t="shared" si="46"/>
      </c>
      <c r="AA57" s="5">
        <f t="shared" si="47"/>
      </c>
      <c r="AF57" s="20">
        <f t="shared" si="48"/>
      </c>
      <c r="AG57" s="5">
        <f t="shared" si="49"/>
      </c>
      <c r="AI57" s="21"/>
      <c r="AJ57" s="20">
        <f t="shared" si="50"/>
      </c>
      <c r="AK57" s="5">
        <f t="shared" si="51"/>
      </c>
      <c r="AM57" s="21"/>
      <c r="AN57" s="19">
        <f t="shared" si="52"/>
      </c>
      <c r="AO57" s="5">
        <f t="shared" si="53"/>
      </c>
      <c r="AT57" s="20">
        <f t="shared" si="54"/>
      </c>
      <c r="AU57" s="5">
        <f t="shared" si="55"/>
      </c>
      <c r="AW57" s="21"/>
      <c r="AX57" s="19">
        <f t="shared" si="56"/>
      </c>
      <c r="AY57" s="5">
        <f t="shared" si="57"/>
      </c>
      <c r="BD57" s="20">
        <f t="shared" si="58"/>
      </c>
      <c r="BE57" s="5">
        <f t="shared" si="59"/>
      </c>
      <c r="BG57" s="21"/>
      <c r="BH57" s="19">
        <f t="shared" si="60"/>
      </c>
      <c r="BI57" s="5">
        <f t="shared" si="61"/>
      </c>
      <c r="BN57" s="20">
        <f t="shared" si="62"/>
      </c>
      <c r="BO57" s="5">
        <f t="shared" si="63"/>
      </c>
      <c r="BQ57" s="21"/>
      <c r="BR57" s="19">
        <f t="shared" si="64"/>
      </c>
      <c r="BS57" s="5">
        <f t="shared" si="65"/>
      </c>
      <c r="BX57" s="20">
        <f t="shared" si="66"/>
      </c>
      <c r="BY57" s="5">
        <f t="shared" si="67"/>
      </c>
      <c r="CA57" s="21"/>
    </row>
    <row r="58" spans="1:79" ht="12.75">
      <c r="A58" s="3" t="s">
        <v>19</v>
      </c>
      <c r="B58" s="9">
        <f t="shared" si="34"/>
        <v>25</v>
      </c>
      <c r="C58" s="9">
        <f t="shared" si="35"/>
      </c>
      <c r="D58" s="29">
        <f t="shared" si="36"/>
        <v>22.875</v>
      </c>
      <c r="E58" s="29">
        <f t="shared" si="37"/>
        <v>27.75</v>
      </c>
      <c r="F58" s="19">
        <f t="shared" si="38"/>
        <v>23</v>
      </c>
      <c r="G58" s="5">
        <f t="shared" si="39"/>
        <v>22.875</v>
      </c>
      <c r="H58" s="5">
        <v>2</v>
      </c>
      <c r="I58" s="5">
        <v>6</v>
      </c>
      <c r="J58" s="5">
        <v>11</v>
      </c>
      <c r="K58" s="5">
        <v>11.5</v>
      </c>
      <c r="L58" s="20">
        <f t="shared" si="40"/>
        <v>28</v>
      </c>
      <c r="M58" s="5">
        <f t="shared" si="41"/>
        <v>27.75</v>
      </c>
      <c r="N58" s="5">
        <v>12</v>
      </c>
      <c r="O58" s="21">
        <v>6.5</v>
      </c>
      <c r="P58" s="19">
        <f t="shared" si="42"/>
      </c>
      <c r="Q58" s="5">
        <f t="shared" si="43"/>
      </c>
      <c r="V58" s="20">
        <f t="shared" si="44"/>
      </c>
      <c r="W58" s="5">
        <f t="shared" si="45"/>
      </c>
      <c r="Y58" s="21"/>
      <c r="Z58" s="19">
        <f t="shared" si="46"/>
      </c>
      <c r="AA58" s="5">
        <f t="shared" si="47"/>
      </c>
      <c r="AF58" s="20">
        <f t="shared" si="48"/>
      </c>
      <c r="AG58" s="5">
        <f t="shared" si="49"/>
      </c>
      <c r="AI58" s="21"/>
      <c r="AJ58" s="20">
        <f t="shared" si="50"/>
      </c>
      <c r="AK58" s="5">
        <f t="shared" si="51"/>
      </c>
      <c r="AM58" s="21"/>
      <c r="AN58" s="19">
        <f t="shared" si="52"/>
      </c>
      <c r="AO58" s="5">
        <f t="shared" si="53"/>
      </c>
      <c r="AT58" s="20">
        <f t="shared" si="54"/>
      </c>
      <c r="AU58" s="5">
        <f t="shared" si="55"/>
      </c>
      <c r="AW58" s="21"/>
      <c r="AX58" s="19">
        <f t="shared" si="56"/>
      </c>
      <c r="AY58" s="5">
        <f t="shared" si="57"/>
      </c>
      <c r="BD58" s="20">
        <f t="shared" si="58"/>
      </c>
      <c r="BE58" s="5">
        <f t="shared" si="59"/>
      </c>
      <c r="BG58" s="21"/>
      <c r="BH58" s="19">
        <f t="shared" si="60"/>
      </c>
      <c r="BI58" s="5">
        <f t="shared" si="61"/>
      </c>
      <c r="BN58" s="20">
        <f t="shared" si="62"/>
      </c>
      <c r="BO58" s="5">
        <f t="shared" si="63"/>
      </c>
      <c r="BQ58" s="21"/>
      <c r="BR58" s="19">
        <f t="shared" si="64"/>
      </c>
      <c r="BS58" s="5">
        <f t="shared" si="65"/>
      </c>
      <c r="BX58" s="20">
        <f t="shared" si="66"/>
      </c>
      <c r="BY58" s="5">
        <f t="shared" si="67"/>
      </c>
      <c r="CA58" s="21"/>
    </row>
    <row r="59" spans="1:79" ht="12.75">
      <c r="A59" s="3" t="s">
        <v>13</v>
      </c>
      <c r="B59" s="9">
        <f t="shared" si="34"/>
        <v>30</v>
      </c>
      <c r="C59" s="9">
        <f t="shared" si="35"/>
      </c>
      <c r="D59" s="29">
        <f t="shared" si="36"/>
        <v>30.75</v>
      </c>
      <c r="E59" s="29">
        <f t="shared" si="37"/>
        <v>28.5</v>
      </c>
      <c r="F59" s="19">
        <f t="shared" si="38"/>
      </c>
      <c r="G59" s="5">
        <f t="shared" si="39"/>
      </c>
      <c r="L59" s="20">
        <f t="shared" si="40"/>
      </c>
      <c r="M59" s="5">
        <f t="shared" si="41"/>
      </c>
      <c r="O59" s="21"/>
      <c r="P59" s="19">
        <f t="shared" si="42"/>
      </c>
      <c r="Q59" s="5">
        <f t="shared" si="43"/>
      </c>
      <c r="V59" s="20">
        <f t="shared" si="44"/>
      </c>
      <c r="W59" s="5">
        <f t="shared" si="45"/>
      </c>
      <c r="Y59" s="21"/>
      <c r="Z59" s="19">
        <f t="shared" si="46"/>
        <v>18</v>
      </c>
      <c r="AA59" s="5">
        <f t="shared" si="47"/>
        <v>17.625</v>
      </c>
      <c r="AB59" s="5">
        <v>3</v>
      </c>
      <c r="AC59" s="5">
        <v>3.5</v>
      </c>
      <c r="AD59" s="5">
        <v>10.5</v>
      </c>
      <c r="AE59" s="5">
        <v>6.5</v>
      </c>
      <c r="AF59" s="20">
        <f t="shared" si="48"/>
      </c>
      <c r="AG59" s="5">
        <f t="shared" si="49"/>
      </c>
      <c r="AI59" s="21"/>
      <c r="AJ59" s="20">
        <f t="shared" si="50"/>
      </c>
      <c r="AK59" s="5">
        <f t="shared" si="51"/>
      </c>
      <c r="AM59" s="21"/>
      <c r="AN59" s="19">
        <f t="shared" si="52"/>
      </c>
      <c r="AO59" s="5">
        <f t="shared" si="53"/>
      </c>
      <c r="AT59" s="20">
        <f t="shared" si="54"/>
        <v>29</v>
      </c>
      <c r="AU59" s="5">
        <f t="shared" si="55"/>
        <v>28.5</v>
      </c>
      <c r="AV59" s="5">
        <v>10</v>
      </c>
      <c r="AW59" s="21">
        <v>9</v>
      </c>
      <c r="AX59" s="19">
        <f t="shared" si="56"/>
      </c>
      <c r="AY59" s="5">
        <f t="shared" si="57"/>
      </c>
      <c r="BD59" s="20">
        <f t="shared" si="58"/>
      </c>
      <c r="BE59" s="5">
        <f t="shared" si="59"/>
      </c>
      <c r="BG59" s="21"/>
      <c r="BH59" s="19">
        <f t="shared" si="60"/>
        <v>31</v>
      </c>
      <c r="BI59" s="5">
        <f t="shared" si="61"/>
        <v>30.75</v>
      </c>
      <c r="BJ59" s="5">
        <v>9.5</v>
      </c>
      <c r="BK59" s="5">
        <v>10.5</v>
      </c>
      <c r="BL59" s="5">
        <v>11</v>
      </c>
      <c r="BM59" s="5">
        <v>10</v>
      </c>
      <c r="BN59" s="20">
        <f t="shared" si="62"/>
      </c>
      <c r="BO59" s="5">
        <f t="shared" si="63"/>
      </c>
      <c r="BQ59" s="21"/>
      <c r="BR59" s="19">
        <f t="shared" si="64"/>
      </c>
      <c r="BS59" s="5">
        <f t="shared" si="65"/>
      </c>
      <c r="BX59" s="20">
        <f t="shared" si="66"/>
      </c>
      <c r="BY59" s="5">
        <f t="shared" si="67"/>
      </c>
      <c r="CA59" s="21"/>
    </row>
    <row r="60" spans="1:79" ht="12.75">
      <c r="A60" s="3" t="s">
        <v>16</v>
      </c>
      <c r="B60" s="9">
        <f t="shared" si="34"/>
      </c>
      <c r="C60" s="9">
        <f t="shared" si="35"/>
      </c>
      <c r="D60" s="29">
        <f t="shared" si="36"/>
      </c>
      <c r="E60" s="29">
        <f t="shared" si="37"/>
      </c>
      <c r="F60" s="19">
        <f t="shared" si="38"/>
      </c>
      <c r="G60" s="5">
        <f t="shared" si="39"/>
      </c>
      <c r="L60" s="20">
        <f t="shared" si="40"/>
      </c>
      <c r="M60" s="5">
        <f t="shared" si="41"/>
      </c>
      <c r="O60" s="21"/>
      <c r="P60" s="19">
        <f t="shared" si="42"/>
      </c>
      <c r="Q60" s="5">
        <f t="shared" si="43"/>
      </c>
      <c r="V60" s="20">
        <f t="shared" si="44"/>
      </c>
      <c r="W60" s="5">
        <f t="shared" si="45"/>
      </c>
      <c r="Y60" s="21"/>
      <c r="Z60" s="19">
        <f t="shared" si="46"/>
      </c>
      <c r="AA60" s="5">
        <f t="shared" si="47"/>
        <v>16.875</v>
      </c>
      <c r="AB60" s="5">
        <v>3</v>
      </c>
      <c r="AC60" s="5">
        <v>2.5</v>
      </c>
      <c r="AD60" s="5">
        <v>12</v>
      </c>
      <c r="AE60" s="5">
        <v>5</v>
      </c>
      <c r="AF60" s="20">
        <f t="shared" si="48"/>
      </c>
      <c r="AG60" s="5">
        <f t="shared" si="49"/>
      </c>
      <c r="AI60" s="21"/>
      <c r="AJ60" s="20">
        <f t="shared" si="50"/>
      </c>
      <c r="AK60" s="5">
        <f t="shared" si="51"/>
      </c>
      <c r="AM60" s="21"/>
      <c r="AN60" s="19">
        <f t="shared" si="52"/>
      </c>
      <c r="AO60" s="5" t="str">
        <f t="shared" si="53"/>
        <v>+++</v>
      </c>
      <c r="AP60" s="5" t="s">
        <v>100</v>
      </c>
      <c r="AQ60" s="5" t="s">
        <v>100</v>
      </c>
      <c r="AR60" s="5" t="s">
        <v>100</v>
      </c>
      <c r="AS60" s="5" t="s">
        <v>100</v>
      </c>
      <c r="AT60" s="20">
        <f t="shared" si="54"/>
      </c>
      <c r="AU60" s="5">
        <f t="shared" si="55"/>
      </c>
      <c r="AW60" s="21"/>
      <c r="AX60" s="19">
        <f t="shared" si="56"/>
      </c>
      <c r="AY60" s="5">
        <f t="shared" si="57"/>
      </c>
      <c r="BD60" s="20">
        <f t="shared" si="58"/>
      </c>
      <c r="BE60" s="5">
        <f t="shared" si="59"/>
      </c>
      <c r="BG60" s="21"/>
      <c r="BH60" s="19">
        <f t="shared" si="60"/>
      </c>
      <c r="BI60" s="5">
        <f t="shared" si="61"/>
      </c>
      <c r="BN60" s="20">
        <f t="shared" si="62"/>
      </c>
      <c r="BO60" s="5">
        <f t="shared" si="63"/>
      </c>
      <c r="BQ60" s="21"/>
      <c r="BR60" s="19">
        <f t="shared" si="64"/>
      </c>
      <c r="BS60" s="5">
        <f t="shared" si="65"/>
      </c>
      <c r="BX60" s="20">
        <f t="shared" si="66"/>
      </c>
      <c r="BY60" s="5">
        <f t="shared" si="67"/>
      </c>
      <c r="CA60" s="21"/>
    </row>
    <row r="61" spans="1:79" ht="12.75">
      <c r="A61" s="3" t="s">
        <v>26</v>
      </c>
      <c r="B61" s="9">
        <f t="shared" si="34"/>
      </c>
      <c r="C61" s="9">
        <f t="shared" si="35"/>
      </c>
      <c r="D61" s="29">
        <f t="shared" si="36"/>
        <v>25.5</v>
      </c>
      <c r="E61" s="29">
        <f t="shared" si="37"/>
      </c>
      <c r="F61" s="19">
        <f t="shared" si="38"/>
      </c>
      <c r="G61" s="5">
        <f t="shared" si="39"/>
      </c>
      <c r="L61" s="20">
        <f t="shared" si="40"/>
      </c>
      <c r="M61" s="5">
        <f t="shared" si="41"/>
      </c>
      <c r="O61" s="21"/>
      <c r="P61" s="19">
        <f t="shared" si="42"/>
      </c>
      <c r="Q61" s="5">
        <f t="shared" si="43"/>
      </c>
      <c r="V61" s="20">
        <f t="shared" si="44"/>
      </c>
      <c r="W61" s="5">
        <f t="shared" si="45"/>
      </c>
      <c r="Y61" s="21"/>
      <c r="Z61" s="19">
        <f t="shared" si="46"/>
      </c>
      <c r="AA61" s="5">
        <f t="shared" si="47"/>
      </c>
      <c r="AF61" s="20">
        <f t="shared" si="48"/>
      </c>
      <c r="AG61" s="5">
        <f t="shared" si="49"/>
      </c>
      <c r="AI61" s="21"/>
      <c r="AJ61" s="20">
        <f t="shared" si="50"/>
      </c>
      <c r="AK61" s="5">
        <f t="shared" si="51"/>
      </c>
      <c r="AM61" s="21"/>
      <c r="AN61" s="19">
        <f t="shared" si="52"/>
      </c>
      <c r="AO61" s="5">
        <f t="shared" si="53"/>
        <v>15</v>
      </c>
      <c r="AP61" s="5">
        <v>9</v>
      </c>
      <c r="AQ61" s="5">
        <v>2</v>
      </c>
      <c r="AR61" s="5">
        <v>2</v>
      </c>
      <c r="AS61" s="5">
        <v>7</v>
      </c>
      <c r="AT61" s="20">
        <f t="shared" si="54"/>
      </c>
      <c r="AU61" s="5">
        <f t="shared" si="55"/>
      </c>
      <c r="AW61" s="21"/>
      <c r="AX61" s="19">
        <f t="shared" si="56"/>
        <v>26</v>
      </c>
      <c r="AY61" s="5">
        <f t="shared" si="57"/>
        <v>25.5</v>
      </c>
      <c r="AZ61" s="5">
        <v>9</v>
      </c>
      <c r="BA61" s="5">
        <v>6</v>
      </c>
      <c r="BB61" s="5">
        <v>8</v>
      </c>
      <c r="BC61" s="5">
        <v>11</v>
      </c>
      <c r="BD61" s="20">
        <f t="shared" si="58"/>
      </c>
      <c r="BE61" s="5">
        <f t="shared" si="59"/>
      </c>
      <c r="BG61" s="21"/>
      <c r="BH61" s="19">
        <f t="shared" si="60"/>
      </c>
      <c r="BI61" s="5">
        <f t="shared" si="61"/>
      </c>
      <c r="BN61" s="20">
        <f t="shared" si="62"/>
      </c>
      <c r="BO61" s="5">
        <f t="shared" si="63"/>
      </c>
      <c r="BQ61" s="21"/>
      <c r="BR61" s="19">
        <f t="shared" si="64"/>
      </c>
      <c r="BS61" s="5">
        <f t="shared" si="65"/>
      </c>
      <c r="BX61" s="20">
        <f t="shared" si="66"/>
      </c>
      <c r="BY61" s="5">
        <f t="shared" si="67"/>
      </c>
      <c r="CA61" s="21"/>
    </row>
    <row r="62" spans="1:79" ht="12.75">
      <c r="A62" s="14">
        <v>631345</v>
      </c>
      <c r="B62" s="9">
        <f t="shared" si="34"/>
        <v>21</v>
      </c>
      <c r="C62" s="9">
        <f t="shared" si="35"/>
      </c>
      <c r="D62" s="29">
        <f t="shared" si="36"/>
        <v>23.25</v>
      </c>
      <c r="E62" s="29">
        <f t="shared" si="37"/>
        <v>19.5</v>
      </c>
      <c r="F62" s="19">
        <f t="shared" si="38"/>
      </c>
      <c r="G62" s="5">
        <f t="shared" si="39"/>
      </c>
      <c r="L62" s="20">
        <f t="shared" si="40"/>
      </c>
      <c r="M62" s="5">
        <f t="shared" si="41"/>
      </c>
      <c r="O62" s="21"/>
      <c r="P62" s="19">
        <f t="shared" si="42"/>
      </c>
      <c r="Q62" s="5">
        <f t="shared" si="43"/>
      </c>
      <c r="V62" s="20">
        <f t="shared" si="44"/>
      </c>
      <c r="W62" s="5">
        <f t="shared" si="45"/>
      </c>
      <c r="Y62" s="21"/>
      <c r="Z62" s="19">
        <f t="shared" si="46"/>
      </c>
      <c r="AA62" s="5">
        <f t="shared" si="47"/>
      </c>
      <c r="AF62" s="20">
        <f t="shared" si="48"/>
      </c>
      <c r="AG62" s="5">
        <f t="shared" si="49"/>
      </c>
      <c r="AI62" s="21"/>
      <c r="AJ62" s="20">
        <f t="shared" si="50"/>
      </c>
      <c r="AK62" s="5">
        <f t="shared" si="51"/>
      </c>
      <c r="AM62" s="21"/>
      <c r="AN62" s="19">
        <f t="shared" si="52"/>
      </c>
      <c r="AO62" s="5">
        <f t="shared" si="53"/>
      </c>
      <c r="AT62" s="20">
        <f t="shared" si="54"/>
      </c>
      <c r="AU62" s="5">
        <f t="shared" si="55"/>
      </c>
      <c r="AW62" s="21"/>
      <c r="AX62" s="19">
        <f t="shared" si="56"/>
      </c>
      <c r="AY62" s="5">
        <f t="shared" si="57"/>
      </c>
      <c r="BD62" s="20">
        <f t="shared" si="58"/>
      </c>
      <c r="BE62" s="5">
        <f t="shared" si="59"/>
      </c>
      <c r="BG62" s="21"/>
      <c r="BH62" s="19">
        <f t="shared" si="60"/>
      </c>
      <c r="BI62" s="5">
        <f t="shared" si="61"/>
      </c>
      <c r="BN62" s="20">
        <f t="shared" si="62"/>
        <v>20</v>
      </c>
      <c r="BO62" s="5">
        <f t="shared" si="63"/>
        <v>19.5</v>
      </c>
      <c r="BP62" s="5">
        <v>6</v>
      </c>
      <c r="BQ62" s="21">
        <v>7</v>
      </c>
      <c r="BR62" s="19">
        <f t="shared" si="64"/>
        <v>23</v>
      </c>
      <c r="BS62" s="5">
        <f t="shared" si="65"/>
        <v>23.25</v>
      </c>
      <c r="BT62" s="5">
        <v>3</v>
      </c>
      <c r="BU62" s="5">
        <v>11</v>
      </c>
      <c r="BV62" s="5">
        <v>8.5</v>
      </c>
      <c r="BW62" s="5">
        <v>8.5</v>
      </c>
      <c r="BX62" s="20">
        <f t="shared" si="66"/>
      </c>
      <c r="BY62" s="5">
        <f t="shared" si="67"/>
      </c>
      <c r="CA62" s="21"/>
    </row>
    <row r="63" spans="1:79" ht="12.75">
      <c r="A63" s="3" t="s">
        <v>43</v>
      </c>
      <c r="B63" s="9">
        <f t="shared" si="34"/>
        <v>26</v>
      </c>
      <c r="C63" s="9">
        <f t="shared" si="35"/>
      </c>
      <c r="D63" s="29">
        <f t="shared" si="36"/>
        <v>22.5</v>
      </c>
      <c r="E63" s="29">
        <f t="shared" si="37"/>
        <v>30</v>
      </c>
      <c r="F63" s="19">
        <f t="shared" si="38"/>
      </c>
      <c r="G63" s="5">
        <f t="shared" si="39"/>
      </c>
      <c r="L63" s="20">
        <f t="shared" si="40"/>
      </c>
      <c r="M63" s="5">
        <f t="shared" si="41"/>
      </c>
      <c r="O63" s="21"/>
      <c r="P63" s="19">
        <f t="shared" si="42"/>
      </c>
      <c r="Q63" s="5">
        <f t="shared" si="43"/>
      </c>
      <c r="V63" s="20">
        <f t="shared" si="44"/>
      </c>
      <c r="W63" s="5">
        <f t="shared" si="45"/>
      </c>
      <c r="Y63" s="21"/>
      <c r="Z63" s="19">
        <f t="shared" si="46"/>
      </c>
      <c r="AA63" s="5">
        <f t="shared" si="47"/>
      </c>
      <c r="AF63" s="20">
        <f t="shared" si="48"/>
      </c>
      <c r="AG63" s="5">
        <f t="shared" si="49"/>
      </c>
      <c r="AI63" s="21"/>
      <c r="AJ63" s="20">
        <f t="shared" si="50"/>
      </c>
      <c r="AK63" s="5">
        <f t="shared" si="51"/>
      </c>
      <c r="AM63" s="21"/>
      <c r="AN63" s="19">
        <f t="shared" si="52"/>
      </c>
      <c r="AO63" s="5" t="str">
        <f t="shared" si="53"/>
        <v>+++</v>
      </c>
      <c r="AP63" s="5" t="s">
        <v>100</v>
      </c>
      <c r="AQ63" s="5" t="s">
        <v>100</v>
      </c>
      <c r="AR63" s="5" t="s">
        <v>100</v>
      </c>
      <c r="AS63" s="5" t="s">
        <v>100</v>
      </c>
      <c r="AT63" s="20">
        <f t="shared" si="54"/>
      </c>
      <c r="AU63" s="5">
        <f t="shared" si="55"/>
      </c>
      <c r="AW63" s="21"/>
      <c r="AX63" s="19">
        <f t="shared" si="56"/>
      </c>
      <c r="AY63" s="5">
        <f t="shared" si="57"/>
        <v>13.5</v>
      </c>
      <c r="AZ63" s="5">
        <v>1</v>
      </c>
      <c r="BA63" s="5">
        <v>6</v>
      </c>
      <c r="BB63" s="5">
        <v>5.5</v>
      </c>
      <c r="BC63" s="5">
        <v>5.5</v>
      </c>
      <c r="BD63" s="20">
        <f t="shared" si="58"/>
      </c>
      <c r="BE63" s="5">
        <f t="shared" si="59"/>
      </c>
      <c r="BG63" s="21"/>
      <c r="BH63" s="19">
        <f t="shared" si="60"/>
        <v>23</v>
      </c>
      <c r="BI63" s="5">
        <f t="shared" si="61"/>
        <v>22.5</v>
      </c>
      <c r="BJ63" s="5">
        <v>5</v>
      </c>
      <c r="BK63" s="5">
        <v>10</v>
      </c>
      <c r="BL63" s="5">
        <v>6</v>
      </c>
      <c r="BM63" s="5">
        <v>9</v>
      </c>
      <c r="BN63" s="20">
        <f t="shared" si="62"/>
      </c>
      <c r="BO63" s="5">
        <f t="shared" si="63"/>
      </c>
      <c r="BQ63" s="21"/>
      <c r="BR63" s="19">
        <f t="shared" si="64"/>
      </c>
      <c r="BS63" s="5">
        <f t="shared" si="65"/>
      </c>
      <c r="BX63" s="20">
        <f t="shared" si="66"/>
        <v>30</v>
      </c>
      <c r="BY63" s="5">
        <f t="shared" si="67"/>
        <v>30</v>
      </c>
      <c r="BZ63" s="5">
        <v>9</v>
      </c>
      <c r="CA63" s="21">
        <v>11</v>
      </c>
    </row>
    <row r="64" spans="1:79" ht="12.75">
      <c r="A64" s="3">
        <v>631475</v>
      </c>
      <c r="B64" s="9">
        <f t="shared" si="34"/>
        <v>21</v>
      </c>
      <c r="C64" s="9">
        <f t="shared" si="35"/>
      </c>
      <c r="D64" s="29">
        <f t="shared" si="36"/>
        <v>22.875</v>
      </c>
      <c r="E64" s="29">
        <f t="shared" si="37"/>
        <v>18.75</v>
      </c>
      <c r="F64" s="19">
        <f t="shared" si="38"/>
      </c>
      <c r="G64" s="5" t="str">
        <f t="shared" si="39"/>
        <v>+++</v>
      </c>
      <c r="H64" s="5" t="s">
        <v>100</v>
      </c>
      <c r="I64" s="5" t="s">
        <v>100</v>
      </c>
      <c r="J64" s="5" t="s">
        <v>100</v>
      </c>
      <c r="K64" s="5" t="s">
        <v>100</v>
      </c>
      <c r="L64" s="20">
        <f t="shared" si="40"/>
      </c>
      <c r="M64" s="5">
        <f t="shared" si="41"/>
      </c>
      <c r="O64" s="21"/>
      <c r="P64" s="19">
        <f t="shared" si="42"/>
      </c>
      <c r="Q64" s="5">
        <f t="shared" si="43"/>
      </c>
      <c r="V64" s="20">
        <f t="shared" si="44"/>
      </c>
      <c r="W64" s="5">
        <f t="shared" si="45"/>
      </c>
      <c r="Y64" s="21"/>
      <c r="Z64" s="19">
        <f t="shared" si="46"/>
        <v>23</v>
      </c>
      <c r="AA64" s="5">
        <f t="shared" si="47"/>
        <v>22.875</v>
      </c>
      <c r="AB64" s="5">
        <v>11</v>
      </c>
      <c r="AC64" s="5">
        <v>12.5</v>
      </c>
      <c r="AD64" s="5">
        <v>2.5</v>
      </c>
      <c r="AE64" s="5">
        <v>4.5</v>
      </c>
      <c r="AF64" s="20">
        <f t="shared" si="48"/>
      </c>
      <c r="AG64" s="5">
        <f t="shared" si="49"/>
      </c>
      <c r="AI64" s="21"/>
      <c r="AJ64" s="20">
        <f t="shared" si="50"/>
      </c>
      <c r="AK64" s="5">
        <f t="shared" si="51"/>
      </c>
      <c r="AM64" s="21"/>
      <c r="AN64" s="19">
        <f t="shared" si="52"/>
      </c>
      <c r="AO64" s="5">
        <f t="shared" si="53"/>
      </c>
      <c r="AT64" s="20">
        <f t="shared" si="54"/>
        <v>19</v>
      </c>
      <c r="AU64" s="5">
        <f t="shared" si="55"/>
        <v>18.75</v>
      </c>
      <c r="AV64" s="5">
        <v>6.5</v>
      </c>
      <c r="AW64" s="21">
        <v>6</v>
      </c>
      <c r="AX64" s="19">
        <f t="shared" si="56"/>
      </c>
      <c r="AY64" s="5">
        <f t="shared" si="57"/>
      </c>
      <c r="BD64" s="20">
        <f t="shared" si="58"/>
      </c>
      <c r="BE64" s="5">
        <f t="shared" si="59"/>
      </c>
      <c r="BG64" s="21"/>
      <c r="BH64" s="19">
        <f t="shared" si="60"/>
      </c>
      <c r="BI64" s="5">
        <f t="shared" si="61"/>
      </c>
      <c r="BN64" s="20">
        <f t="shared" si="62"/>
      </c>
      <c r="BO64" s="5">
        <f t="shared" si="63"/>
      </c>
      <c r="BQ64" s="21"/>
      <c r="BR64" s="19">
        <f t="shared" si="64"/>
      </c>
      <c r="BS64" s="5">
        <f t="shared" si="65"/>
      </c>
      <c r="BX64" s="20">
        <f t="shared" si="66"/>
      </c>
      <c r="BY64" s="5">
        <f t="shared" si="67"/>
      </c>
      <c r="CA64" s="21"/>
    </row>
    <row r="65" spans="1:79" ht="12.75">
      <c r="A65" s="3" t="s">
        <v>14</v>
      </c>
      <c r="B65" s="9">
        <f t="shared" si="34"/>
      </c>
      <c r="C65" s="9">
        <f t="shared" si="35"/>
      </c>
      <c r="D65" s="29">
        <f t="shared" si="36"/>
        <v>18</v>
      </c>
      <c r="E65" s="29">
        <f t="shared" si="37"/>
      </c>
      <c r="F65" s="19">
        <f t="shared" si="38"/>
      </c>
      <c r="G65" s="5">
        <f t="shared" si="39"/>
      </c>
      <c r="L65" s="20">
        <f t="shared" si="40"/>
      </c>
      <c r="M65" s="5">
        <f t="shared" si="41"/>
      </c>
      <c r="O65" s="21"/>
      <c r="P65" s="19">
        <f t="shared" si="42"/>
      </c>
      <c r="Q65" s="5">
        <f t="shared" si="43"/>
      </c>
      <c r="V65" s="20">
        <f t="shared" si="44"/>
      </c>
      <c r="W65" s="5">
        <f t="shared" si="45"/>
      </c>
      <c r="Y65" s="21"/>
      <c r="Z65" s="19">
        <f t="shared" si="46"/>
      </c>
      <c r="AA65" s="5">
        <f t="shared" si="47"/>
      </c>
      <c r="AF65" s="20">
        <f t="shared" si="48"/>
      </c>
      <c r="AG65" s="5">
        <f t="shared" si="49"/>
      </c>
      <c r="AI65" s="21"/>
      <c r="AJ65" s="20">
        <f t="shared" si="50"/>
      </c>
      <c r="AK65" s="5">
        <f t="shared" si="51"/>
      </c>
      <c r="AM65" s="21"/>
      <c r="AN65" s="19">
        <f t="shared" si="52"/>
      </c>
      <c r="AO65" s="5" t="str">
        <f t="shared" si="53"/>
        <v>+++</v>
      </c>
      <c r="AP65" s="5" t="s">
        <v>100</v>
      </c>
      <c r="AQ65" s="5" t="s">
        <v>100</v>
      </c>
      <c r="AR65" s="5" t="s">
        <v>100</v>
      </c>
      <c r="AS65" s="5" t="s">
        <v>100</v>
      </c>
      <c r="AT65" s="20">
        <f t="shared" si="54"/>
      </c>
      <c r="AU65" s="5">
        <f t="shared" si="55"/>
      </c>
      <c r="AW65" s="21"/>
      <c r="AX65" s="19">
        <f t="shared" si="56"/>
      </c>
      <c r="AY65" s="5">
        <f t="shared" si="57"/>
      </c>
      <c r="BD65" s="20">
        <f t="shared" si="58"/>
      </c>
      <c r="BE65" s="5">
        <f t="shared" si="59"/>
      </c>
      <c r="BG65" s="21"/>
      <c r="BH65" s="19">
        <f t="shared" si="60"/>
        <v>18</v>
      </c>
      <c r="BI65" s="5">
        <f t="shared" si="61"/>
        <v>18</v>
      </c>
      <c r="BJ65" s="5">
        <v>5.5</v>
      </c>
      <c r="BK65" s="5">
        <v>8.5</v>
      </c>
      <c r="BL65" s="5">
        <v>5</v>
      </c>
      <c r="BM65" s="5">
        <v>5</v>
      </c>
      <c r="BN65" s="20">
        <f t="shared" si="62"/>
      </c>
      <c r="BO65" s="5">
        <f t="shared" si="63"/>
      </c>
      <c r="BQ65" s="21"/>
      <c r="BR65" s="19">
        <f t="shared" si="64"/>
      </c>
      <c r="BS65" s="5">
        <f t="shared" si="65"/>
      </c>
      <c r="BX65" s="20">
        <f t="shared" si="66"/>
      </c>
      <c r="BY65" s="5">
        <f t="shared" si="67"/>
        <v>10.5</v>
      </c>
      <c r="BZ65" s="5">
        <v>3.5</v>
      </c>
      <c r="CA65" s="21">
        <v>3.5</v>
      </c>
    </row>
    <row r="66" spans="1:79" ht="12.75">
      <c r="A66" s="3" t="s">
        <v>25</v>
      </c>
      <c r="B66" s="9">
        <f t="shared" si="34"/>
      </c>
      <c r="C66" s="9">
        <f t="shared" si="35"/>
      </c>
      <c r="D66" s="29">
        <f t="shared" si="36"/>
      </c>
      <c r="E66" s="29">
        <f t="shared" si="37"/>
      </c>
      <c r="F66" s="19">
        <f t="shared" si="38"/>
      </c>
      <c r="G66" s="5" t="str">
        <f t="shared" si="39"/>
        <v>+++</v>
      </c>
      <c r="H66" s="5" t="s">
        <v>100</v>
      </c>
      <c r="I66" s="5" t="s">
        <v>100</v>
      </c>
      <c r="J66" s="5" t="s">
        <v>100</v>
      </c>
      <c r="K66" s="5" t="s">
        <v>100</v>
      </c>
      <c r="L66" s="20">
        <f t="shared" si="40"/>
      </c>
      <c r="M66" s="5">
        <f t="shared" si="41"/>
      </c>
      <c r="O66" s="21"/>
      <c r="P66" s="19">
        <f t="shared" si="42"/>
      </c>
      <c r="Q66" s="5">
        <f t="shared" si="43"/>
      </c>
      <c r="V66" s="20">
        <f t="shared" si="44"/>
      </c>
      <c r="W66" s="5">
        <f t="shared" si="45"/>
      </c>
      <c r="Y66" s="21"/>
      <c r="Z66" s="19">
        <f t="shared" si="46"/>
      </c>
      <c r="AA66" s="5">
        <f t="shared" si="47"/>
      </c>
      <c r="AF66" s="20">
        <f t="shared" si="48"/>
      </c>
      <c r="AG66" s="5">
        <f t="shared" si="49"/>
      </c>
      <c r="AI66" s="21"/>
      <c r="AJ66" s="20">
        <f t="shared" si="50"/>
      </c>
      <c r="AK66" s="5">
        <f t="shared" si="51"/>
      </c>
      <c r="AM66" s="21"/>
      <c r="AN66" s="19">
        <f t="shared" si="52"/>
      </c>
      <c r="AO66" s="5" t="str">
        <f t="shared" si="53"/>
        <v>+++</v>
      </c>
      <c r="AP66" s="5" t="s">
        <v>100</v>
      </c>
      <c r="AQ66" s="5" t="s">
        <v>100</v>
      </c>
      <c r="AR66" s="5" t="s">
        <v>100</v>
      </c>
      <c r="AS66" s="5" t="s">
        <v>100</v>
      </c>
      <c r="AT66" s="20">
        <f t="shared" si="54"/>
      </c>
      <c r="AU66" s="5">
        <f t="shared" si="55"/>
      </c>
      <c r="AW66" s="21"/>
      <c r="AX66" s="19">
        <f t="shared" si="56"/>
      </c>
      <c r="AY66" s="5">
        <f t="shared" si="57"/>
      </c>
      <c r="BD66" s="20">
        <f t="shared" si="58"/>
      </c>
      <c r="BE66" s="5">
        <f t="shared" si="59"/>
      </c>
      <c r="BG66" s="21"/>
      <c r="BH66" s="19">
        <f t="shared" si="60"/>
      </c>
      <c r="BI66" s="5">
        <f t="shared" si="61"/>
      </c>
      <c r="BN66" s="20">
        <f t="shared" si="62"/>
      </c>
      <c r="BO66" s="5">
        <f t="shared" si="63"/>
      </c>
      <c r="BQ66" s="21"/>
      <c r="BR66" s="19">
        <f t="shared" si="64"/>
      </c>
      <c r="BS66" s="5">
        <f t="shared" si="65"/>
      </c>
      <c r="BX66" s="20">
        <f t="shared" si="66"/>
      </c>
      <c r="BY66" s="5">
        <f t="shared" si="67"/>
      </c>
      <c r="CA66" s="21"/>
    </row>
    <row r="67" spans="1:79" ht="12.75">
      <c r="A67" s="3" t="s">
        <v>28</v>
      </c>
      <c r="B67" s="9">
        <f t="shared" si="34"/>
        <v>30</v>
      </c>
      <c r="C67" s="9">
        <f t="shared" si="35"/>
      </c>
      <c r="D67" s="29">
        <f t="shared" si="36"/>
        <v>31.5</v>
      </c>
      <c r="E67" s="29">
        <f t="shared" si="37"/>
        <v>28.5</v>
      </c>
      <c r="F67" s="19">
        <f t="shared" si="38"/>
      </c>
      <c r="G67" s="5">
        <f t="shared" si="39"/>
      </c>
      <c r="L67" s="20">
        <f t="shared" si="40"/>
      </c>
      <c r="M67" s="5">
        <f t="shared" si="41"/>
      </c>
      <c r="O67" s="21"/>
      <c r="P67" s="19">
        <f t="shared" si="42"/>
        <v>32</v>
      </c>
      <c r="Q67" s="5">
        <f t="shared" si="43"/>
        <v>31.5</v>
      </c>
      <c r="R67" s="5">
        <v>9</v>
      </c>
      <c r="S67" s="5">
        <v>12</v>
      </c>
      <c r="T67" s="5">
        <v>9</v>
      </c>
      <c r="U67" s="5">
        <v>12</v>
      </c>
      <c r="V67" s="20">
        <f t="shared" si="44"/>
      </c>
      <c r="W67" s="5" t="str">
        <f t="shared" si="45"/>
        <v>+++</v>
      </c>
      <c r="X67" s="5" t="s">
        <v>100</v>
      </c>
      <c r="Y67" s="21" t="s">
        <v>100</v>
      </c>
      <c r="Z67" s="19">
        <f t="shared" si="46"/>
      </c>
      <c r="AA67" s="5">
        <f t="shared" si="47"/>
      </c>
      <c r="AF67" s="20">
        <f t="shared" si="48"/>
        <v>29</v>
      </c>
      <c r="AG67" s="5">
        <f t="shared" si="49"/>
        <v>28.5</v>
      </c>
      <c r="AH67" s="5">
        <v>10.5</v>
      </c>
      <c r="AI67" s="21">
        <v>8.5</v>
      </c>
      <c r="AJ67" s="20">
        <f t="shared" si="50"/>
      </c>
      <c r="AK67" s="5">
        <f t="shared" si="51"/>
      </c>
      <c r="AM67" s="21"/>
      <c r="AN67" s="19">
        <f t="shared" si="52"/>
      </c>
      <c r="AO67" s="5">
        <f t="shared" si="53"/>
      </c>
      <c r="AT67" s="20">
        <f t="shared" si="54"/>
      </c>
      <c r="AU67" s="5">
        <f t="shared" si="55"/>
      </c>
      <c r="AW67" s="21"/>
      <c r="AX67" s="19">
        <f t="shared" si="56"/>
      </c>
      <c r="AY67" s="5">
        <f t="shared" si="57"/>
      </c>
      <c r="BD67" s="20">
        <f t="shared" si="58"/>
      </c>
      <c r="BE67" s="5">
        <f t="shared" si="59"/>
      </c>
      <c r="BG67" s="21"/>
      <c r="BH67" s="19">
        <f t="shared" si="60"/>
      </c>
      <c r="BI67" s="5">
        <f t="shared" si="61"/>
      </c>
      <c r="BN67" s="20">
        <f t="shared" si="62"/>
      </c>
      <c r="BO67" s="5">
        <f t="shared" si="63"/>
      </c>
      <c r="BQ67" s="21"/>
      <c r="BR67" s="19">
        <f t="shared" si="64"/>
      </c>
      <c r="BS67" s="5">
        <f t="shared" si="65"/>
      </c>
      <c r="BX67" s="20">
        <f t="shared" si="66"/>
      </c>
      <c r="BY67" s="5">
        <f t="shared" si="67"/>
      </c>
      <c r="CA67" s="21"/>
    </row>
    <row r="68" spans="1:79" ht="12.75">
      <c r="A68" s="3" t="s">
        <v>54</v>
      </c>
      <c r="B68" s="9">
        <f aca="true" t="shared" si="68" ref="B68:B99">IF(AND(D68&lt;&gt;"",E68&lt;&gt;""),MIN(30,ROUND((D68+E68)/2,0)),"")</f>
      </c>
      <c r="C68" s="9">
        <f aca="true" t="shared" si="69" ref="C68:C99">IF(B68=30,IF(ROUND((D68+E68)/2,0)&gt;31,"SI",""),"")</f>
      </c>
      <c r="D68" s="29">
        <f aca="true" t="shared" si="70" ref="D68:D99">IF(OR(F68&lt;&gt;"",P68&lt;&gt;"",Z68&lt;&gt;"",AN68&lt;&gt;"",AX68&lt;&gt;"",BH68&lt;&gt;"",BR68&lt;&gt;""),MAX(G68,Q68,AA68,AO68,AY68,BI68,BS68),"")</f>
        <v>18</v>
      </c>
      <c r="E68" s="29">
        <f aca="true" t="shared" si="71" ref="E68:E99">IF(OR(L68&lt;&gt;"",V68&lt;&gt;"",AF68&lt;&gt;"",AJ68&lt;&gt;"",AT68&lt;&gt;"",BD68&lt;&gt;"",BN68&lt;&gt;"",BX68&lt;&gt;""),MAX(M68,W68,AG68,AK68,AU68,BE68,BO68,BY68),"")</f>
      </c>
      <c r="F68" s="19">
        <f aca="true" t="shared" si="72" ref="F68:F99">IF(AND(G68&lt;&gt;"",G68&lt;&gt;"+++",G68&gt;=17.5),ROUND(G68,0),"")</f>
        <v>18</v>
      </c>
      <c r="G68" s="5">
        <f aca="true" t="shared" si="73" ref="G68:G99">IF(H68&lt;&gt;"",IF(H68="*","+++",SUM(H68:K68)/4*3),"")</f>
        <v>18</v>
      </c>
      <c r="H68" s="5">
        <v>1</v>
      </c>
      <c r="I68" s="5">
        <v>4.5</v>
      </c>
      <c r="J68" s="5">
        <v>12</v>
      </c>
      <c r="K68" s="5">
        <v>6.5</v>
      </c>
      <c r="L68" s="20">
        <f aca="true" t="shared" si="74" ref="L68:L99">IF(AND(M68&lt;&gt;"",M68&lt;&gt;"+++",M68&gt;=17.5),ROUND(M68,0),"")</f>
      </c>
      <c r="M68" s="5">
        <f aca="true" t="shared" si="75" ref="M68:M99">IF(N68&lt;&gt;"",IF(N68="*","+++",SUM(N68:O68)/2*3),"")</f>
        <v>0</v>
      </c>
      <c r="N68" s="5">
        <v>0</v>
      </c>
      <c r="O68" s="21"/>
      <c r="P68" s="19">
        <f aca="true" t="shared" si="76" ref="P68:P99">IF(AND(Q68&lt;&gt;"",Q68&lt;&gt;"+++",Q68&gt;=17.5),ROUND(Q68,0),"")</f>
      </c>
      <c r="Q68" s="5">
        <f aca="true" t="shared" si="77" ref="Q68:Q99">IF(R68&lt;&gt;"",IF(R68="*","+++",SUM(R68:U68)/4*3),"")</f>
      </c>
      <c r="V68" s="20">
        <f aca="true" t="shared" si="78" ref="V68:V99">IF(AND(W68&lt;&gt;"",W68&lt;&gt;"+++",W68&gt;=17.5),ROUND(W68,0),"")</f>
      </c>
      <c r="W68" s="5">
        <f aca="true" t="shared" si="79" ref="W68:W99">IF(X68&lt;&gt;"",IF(X68="*","+++",SUM(X68:Y68)/2*3),"")</f>
      </c>
      <c r="Y68" s="21"/>
      <c r="Z68" s="19">
        <f aca="true" t="shared" si="80" ref="Z68:Z99">IF(AND(AA68&lt;&gt;"",AA68&lt;&gt;"+++",AA68&gt;=17.5),ROUND(AA68,0),"")</f>
      </c>
      <c r="AA68" s="5">
        <f aca="true" t="shared" si="81" ref="AA68:AA99">IF(AB68&lt;&gt;"",IF(AB68="*","+++",SUM(AB68:AE68)/4*3),"")</f>
      </c>
      <c r="AF68" s="20">
        <f aca="true" t="shared" si="82" ref="AF68:AF99">IF(AND(AG68&lt;&gt;"",AG68&lt;&gt;"+++",AG68&gt;=17.5),ROUND(AG68,0),"")</f>
      </c>
      <c r="AG68" s="5">
        <f aca="true" t="shared" si="83" ref="AG68:AG99">IF(AH68&lt;&gt;"",IF(AH68="*","+++",SUM(AH68:AI68)/2*3),"")</f>
      </c>
      <c r="AI68" s="21"/>
      <c r="AJ68" s="20">
        <f aca="true" t="shared" si="84" ref="AJ68:AJ99">IF(AND(AK68&lt;&gt;"",AK68&lt;&gt;"+++",AK68&gt;=17.5),ROUND(AK68,0),"")</f>
      </c>
      <c r="AK68" s="5">
        <f aca="true" t="shared" si="85" ref="AK68:AK99">IF(AL68&lt;&gt;"",IF(AL68="*","+++",SUM(AL68:AM68)/2*3),"")</f>
      </c>
      <c r="AM68" s="21"/>
      <c r="AN68" s="19">
        <f aca="true" t="shared" si="86" ref="AN68:AN99">IF(AND(AO68&lt;&gt;"",AO68&lt;&gt;"+++",AO68&gt;=17.5),ROUND(AO68,0),"")</f>
      </c>
      <c r="AO68" s="5">
        <f aca="true" t="shared" si="87" ref="AO68:AO99">IF(AP68&lt;&gt;"",IF(AP68="*","+++",SUM(AP68:AS68)/4*3),"")</f>
      </c>
      <c r="AT68" s="20">
        <f aca="true" t="shared" si="88" ref="AT68:AT99">IF(AND(AU68&lt;&gt;"",AU68&lt;&gt;"+++",AU68&gt;=17.5),ROUND(AU68,0),"")</f>
      </c>
      <c r="AU68" s="5">
        <f aca="true" t="shared" si="89" ref="AU68:AU99">IF(AV68&lt;&gt;"",IF(AV68="*","+++",SUM(AV68:AW68)/2*3),"")</f>
      </c>
      <c r="AW68" s="21"/>
      <c r="AX68" s="19">
        <f aca="true" t="shared" si="90" ref="AX68:AX99">IF(AND(AY68&lt;&gt;"",AY68&lt;&gt;"+++",AY68&gt;=17.5),ROUND(AY68,0),"")</f>
      </c>
      <c r="AY68" s="5">
        <f aca="true" t="shared" si="91" ref="AY68:AY99">IF(AZ68&lt;&gt;"",IF(AZ68="*","+++",SUM(AZ68:BC68)/4*3),"")</f>
      </c>
      <c r="BD68" s="20">
        <f aca="true" t="shared" si="92" ref="BD68:BD99">IF(AND(BE68&lt;&gt;"",BE68&lt;&gt;"+++",BE68&gt;=17.5),ROUND(BE68,0),"")</f>
      </c>
      <c r="BE68" s="5">
        <f aca="true" t="shared" si="93" ref="BE68:BE99">IF(BF68&lt;&gt;"",IF(BF68="*","+++",SUM(BF68:BG68)/2*3),"")</f>
      </c>
      <c r="BG68" s="21"/>
      <c r="BH68" s="19">
        <f aca="true" t="shared" si="94" ref="BH68:BH99">IF(AND(BI68&lt;&gt;"",BI68&lt;&gt;"+++",BI68&gt;=17.5),ROUND(BI68,0),"")</f>
      </c>
      <c r="BI68" s="5">
        <f aca="true" t="shared" si="95" ref="BI68:BI99">IF(BJ68&lt;&gt;"",IF(BJ68="*","+++",SUM(BJ68:BM68)/4*3),"")</f>
      </c>
      <c r="BN68" s="20">
        <f aca="true" t="shared" si="96" ref="BN68:BN99">IF(AND(BO68&lt;&gt;"",BO68&lt;&gt;"+++",BO68&gt;=17.5),ROUND(BO68,0),"")</f>
      </c>
      <c r="BO68" s="5">
        <f aca="true" t="shared" si="97" ref="BO68:BO99">IF(BP68&lt;&gt;"",IF(BP68="*","+++",SUM(BP68:BQ68)/2*3),"")</f>
      </c>
      <c r="BQ68" s="21"/>
      <c r="BR68" s="19">
        <f aca="true" t="shared" si="98" ref="BR68:BR99">IF(AND(BS68&lt;&gt;"",BS68&lt;&gt;"+++",BS68&gt;=17.5),ROUND(BS68,0),"")</f>
      </c>
      <c r="BS68" s="5">
        <f aca="true" t="shared" si="99" ref="BS68:BS99">IF(BT68&lt;&gt;"",IF(BT68="*","+++",SUM(BT68:BW68)/4*3),"")</f>
      </c>
      <c r="BX68" s="20">
        <f aca="true" t="shared" si="100" ref="BX68:BX99">IF(AND(BY68&lt;&gt;"",BY68&lt;&gt;"+++",BY68&gt;=17.5),ROUND(BY68,0),"")</f>
      </c>
      <c r="BY68" s="5">
        <f aca="true" t="shared" si="101" ref="BY68:BY99">IF(BZ68&lt;&gt;"",IF(BZ68="*","+++",SUM(BZ68:CA68)/2*3),"")</f>
        <v>10.5</v>
      </c>
      <c r="BZ68" s="5">
        <v>3.5</v>
      </c>
      <c r="CA68" s="21">
        <v>3.5</v>
      </c>
    </row>
    <row r="69" spans="1:79" ht="12.75">
      <c r="A69" s="3" t="s">
        <v>17</v>
      </c>
      <c r="B69" s="9">
        <f t="shared" si="68"/>
        <v>29</v>
      </c>
      <c r="C69" s="9">
        <f t="shared" si="69"/>
      </c>
      <c r="D69" s="29">
        <f t="shared" si="70"/>
        <v>28.875</v>
      </c>
      <c r="E69" s="29">
        <f t="shared" si="71"/>
        <v>29.25</v>
      </c>
      <c r="F69" s="19">
        <f t="shared" si="72"/>
      </c>
      <c r="G69" s="5">
        <f t="shared" si="73"/>
      </c>
      <c r="L69" s="20">
        <f t="shared" si="74"/>
      </c>
      <c r="M69" s="5">
        <f t="shared" si="75"/>
      </c>
      <c r="O69" s="21"/>
      <c r="P69" s="19">
        <f t="shared" si="76"/>
      </c>
      <c r="Q69" s="5">
        <f t="shared" si="77"/>
      </c>
      <c r="V69" s="20">
        <f t="shared" si="78"/>
      </c>
      <c r="W69" s="5">
        <f t="shared" si="79"/>
      </c>
      <c r="Y69" s="21"/>
      <c r="Z69" s="19">
        <f t="shared" si="80"/>
      </c>
      <c r="AA69" s="5">
        <f t="shared" si="81"/>
      </c>
      <c r="AF69" s="20">
        <f t="shared" si="82"/>
      </c>
      <c r="AG69" s="5">
        <f t="shared" si="83"/>
      </c>
      <c r="AI69" s="21"/>
      <c r="AJ69" s="20">
        <f t="shared" si="84"/>
      </c>
      <c r="AK69" s="5">
        <f t="shared" si="85"/>
      </c>
      <c r="AM69" s="21"/>
      <c r="AN69" s="19">
        <f t="shared" si="86"/>
      </c>
      <c r="AO69" s="5">
        <f t="shared" si="87"/>
      </c>
      <c r="AT69" s="20">
        <f t="shared" si="88"/>
      </c>
      <c r="AU69" s="5">
        <f t="shared" si="89"/>
      </c>
      <c r="AW69" s="21"/>
      <c r="AX69" s="19">
        <f t="shared" si="90"/>
      </c>
      <c r="AY69" s="5">
        <f t="shared" si="91"/>
      </c>
      <c r="BD69" s="20">
        <f t="shared" si="92"/>
      </c>
      <c r="BE69" s="5">
        <f t="shared" si="93"/>
      </c>
      <c r="BG69" s="21"/>
      <c r="BH69" s="19">
        <f t="shared" si="94"/>
        <v>29</v>
      </c>
      <c r="BI69" s="5">
        <f t="shared" si="95"/>
        <v>28.875</v>
      </c>
      <c r="BJ69" s="5">
        <v>5.5</v>
      </c>
      <c r="BK69" s="5">
        <v>12.5</v>
      </c>
      <c r="BL69" s="5">
        <v>12</v>
      </c>
      <c r="BM69" s="5">
        <v>8.5</v>
      </c>
      <c r="BN69" s="20">
        <f t="shared" si="96"/>
      </c>
      <c r="BO69" s="5">
        <f t="shared" si="97"/>
      </c>
      <c r="BQ69" s="21"/>
      <c r="BR69" s="19">
        <f t="shared" si="98"/>
      </c>
      <c r="BS69" s="5">
        <f t="shared" si="99"/>
      </c>
      <c r="BX69" s="20">
        <f t="shared" si="100"/>
        <v>29</v>
      </c>
      <c r="BY69" s="5">
        <f t="shared" si="101"/>
        <v>29.25</v>
      </c>
      <c r="BZ69" s="5">
        <v>11</v>
      </c>
      <c r="CA69" s="21">
        <v>8.5</v>
      </c>
    </row>
    <row r="70" spans="1:79" ht="12.75">
      <c r="A70" s="3">
        <v>632010</v>
      </c>
      <c r="B70" s="9">
        <f t="shared" si="68"/>
        <v>26</v>
      </c>
      <c r="C70" s="9">
        <f t="shared" si="69"/>
      </c>
      <c r="D70" s="29">
        <f t="shared" si="70"/>
        <v>27</v>
      </c>
      <c r="E70" s="29">
        <f t="shared" si="71"/>
        <v>25.5</v>
      </c>
      <c r="F70" s="19">
        <f t="shared" si="72"/>
      </c>
      <c r="G70" s="5">
        <f t="shared" si="73"/>
      </c>
      <c r="L70" s="20">
        <f t="shared" si="74"/>
      </c>
      <c r="M70" s="5">
        <f t="shared" si="75"/>
      </c>
      <c r="O70" s="21"/>
      <c r="P70" s="19">
        <f t="shared" si="76"/>
        <v>18</v>
      </c>
      <c r="Q70" s="5">
        <f t="shared" si="77"/>
        <v>17.625</v>
      </c>
      <c r="R70" s="5">
        <v>9.5</v>
      </c>
      <c r="S70" s="5">
        <v>5.5</v>
      </c>
      <c r="T70" s="5">
        <v>7.5</v>
      </c>
      <c r="U70" s="5">
        <v>1</v>
      </c>
      <c r="V70" s="20">
        <f t="shared" si="78"/>
      </c>
      <c r="W70" s="5">
        <f t="shared" si="79"/>
        <v>0.75</v>
      </c>
      <c r="X70" s="5">
        <v>0.5</v>
      </c>
      <c r="Y70" s="21">
        <v>0</v>
      </c>
      <c r="Z70" s="19">
        <f t="shared" si="80"/>
      </c>
      <c r="AA70" s="5">
        <f t="shared" si="81"/>
        <v>10.125</v>
      </c>
      <c r="AB70" s="5">
        <v>3.5</v>
      </c>
      <c r="AC70" s="5">
        <v>2.5</v>
      </c>
      <c r="AD70" s="5">
        <v>5</v>
      </c>
      <c r="AE70" s="5">
        <v>2.5</v>
      </c>
      <c r="AF70" s="20">
        <f t="shared" si="82"/>
      </c>
      <c r="AG70" s="5" t="str">
        <f t="shared" si="83"/>
        <v>+++</v>
      </c>
      <c r="AH70" s="5" t="s">
        <v>100</v>
      </c>
      <c r="AI70" s="21" t="s">
        <v>100</v>
      </c>
      <c r="AJ70" s="20">
        <f t="shared" si="84"/>
      </c>
      <c r="AK70" s="5">
        <f t="shared" si="85"/>
      </c>
      <c r="AM70" s="21"/>
      <c r="AN70" s="19">
        <f t="shared" si="86"/>
      </c>
      <c r="AO70" s="5">
        <f t="shared" si="87"/>
      </c>
      <c r="AT70" s="20">
        <f t="shared" si="88"/>
      </c>
      <c r="AU70" s="5">
        <f t="shared" si="89"/>
      </c>
      <c r="AW70" s="21"/>
      <c r="AX70" s="19">
        <f t="shared" si="90"/>
      </c>
      <c r="AY70" s="5">
        <f t="shared" si="91"/>
        <v>11.625</v>
      </c>
      <c r="AZ70" s="5">
        <v>1</v>
      </c>
      <c r="BA70" s="5">
        <v>6</v>
      </c>
      <c r="BB70" s="5">
        <v>5</v>
      </c>
      <c r="BC70" s="5">
        <v>3.5</v>
      </c>
      <c r="BD70" s="20">
        <f t="shared" si="92"/>
      </c>
      <c r="BE70" s="5">
        <f t="shared" si="93"/>
      </c>
      <c r="BG70" s="21"/>
      <c r="BH70" s="19">
        <f t="shared" si="94"/>
        <v>27</v>
      </c>
      <c r="BI70" s="5">
        <f t="shared" si="95"/>
        <v>27</v>
      </c>
      <c r="BJ70" s="5">
        <v>11</v>
      </c>
      <c r="BK70" s="5">
        <v>10.5</v>
      </c>
      <c r="BL70" s="5">
        <v>6</v>
      </c>
      <c r="BM70" s="5">
        <v>8.5</v>
      </c>
      <c r="BN70" s="20">
        <f t="shared" si="96"/>
      </c>
      <c r="BO70" s="5" t="str">
        <f t="shared" si="97"/>
        <v>+++</v>
      </c>
      <c r="BP70" s="5" t="s">
        <v>100</v>
      </c>
      <c r="BQ70" s="21" t="s">
        <v>100</v>
      </c>
      <c r="BR70" s="19">
        <f t="shared" si="98"/>
      </c>
      <c r="BS70" s="5">
        <f t="shared" si="99"/>
      </c>
      <c r="BX70" s="20">
        <f t="shared" si="100"/>
        <v>26</v>
      </c>
      <c r="BY70" s="5">
        <f t="shared" si="101"/>
        <v>25.5</v>
      </c>
      <c r="BZ70" s="5">
        <v>8.5</v>
      </c>
      <c r="CA70" s="21">
        <v>8.5</v>
      </c>
    </row>
    <row r="71" spans="1:79" ht="12.75">
      <c r="A71" s="3" t="s">
        <v>41</v>
      </c>
      <c r="B71" s="9">
        <f t="shared" si="68"/>
      </c>
      <c r="C71" s="9">
        <f t="shared" si="69"/>
      </c>
      <c r="D71" s="29">
        <f t="shared" si="70"/>
        <v>22.5</v>
      </c>
      <c r="E71" s="29">
        <f t="shared" si="71"/>
      </c>
      <c r="F71" s="19">
        <f t="shared" si="72"/>
      </c>
      <c r="G71" s="5">
        <f t="shared" si="73"/>
        <v>14.25</v>
      </c>
      <c r="H71" s="5">
        <v>6</v>
      </c>
      <c r="I71" s="5">
        <v>1</v>
      </c>
      <c r="J71" s="5">
        <v>8</v>
      </c>
      <c r="K71" s="5">
        <v>4</v>
      </c>
      <c r="L71" s="20">
        <f t="shared" si="74"/>
      </c>
      <c r="M71" s="5" t="str">
        <f t="shared" si="75"/>
        <v>+++</v>
      </c>
      <c r="N71" s="5" t="s">
        <v>100</v>
      </c>
      <c r="O71" s="21" t="s">
        <v>100</v>
      </c>
      <c r="P71" s="19">
        <f t="shared" si="76"/>
        <v>23</v>
      </c>
      <c r="Q71" s="5">
        <f t="shared" si="77"/>
        <v>22.5</v>
      </c>
      <c r="R71" s="5">
        <v>6</v>
      </c>
      <c r="S71" s="5">
        <v>8.5</v>
      </c>
      <c r="T71" s="5">
        <v>11.5</v>
      </c>
      <c r="U71" s="5">
        <v>4</v>
      </c>
      <c r="V71" s="20">
        <f t="shared" si="78"/>
      </c>
      <c r="W71" s="5" t="str">
        <f t="shared" si="79"/>
        <v>+++</v>
      </c>
      <c r="X71" s="5" t="s">
        <v>100</v>
      </c>
      <c r="Y71" s="21" t="s">
        <v>100</v>
      </c>
      <c r="Z71" s="19">
        <f t="shared" si="80"/>
      </c>
      <c r="AA71" s="5">
        <f t="shared" si="81"/>
      </c>
      <c r="AF71" s="20">
        <f t="shared" si="82"/>
      </c>
      <c r="AG71" s="5" t="str">
        <f t="shared" si="83"/>
        <v>+++</v>
      </c>
      <c r="AH71" s="5" t="s">
        <v>100</v>
      </c>
      <c r="AI71" s="21" t="s">
        <v>100</v>
      </c>
      <c r="AJ71" s="20">
        <f t="shared" si="84"/>
      </c>
      <c r="AK71" s="5">
        <f t="shared" si="85"/>
      </c>
      <c r="AM71" s="21"/>
      <c r="AN71" s="19">
        <f t="shared" si="86"/>
      </c>
      <c r="AO71" s="5">
        <f t="shared" si="87"/>
      </c>
      <c r="AT71" s="20">
        <f t="shared" si="88"/>
      </c>
      <c r="AU71" s="5">
        <f t="shared" si="89"/>
      </c>
      <c r="AW71" s="21"/>
      <c r="AX71" s="19">
        <f t="shared" si="90"/>
      </c>
      <c r="AY71" s="5">
        <f t="shared" si="91"/>
      </c>
      <c r="BD71" s="20">
        <f t="shared" si="92"/>
      </c>
      <c r="BE71" s="5">
        <f t="shared" si="93"/>
      </c>
      <c r="BG71" s="21"/>
      <c r="BH71" s="19">
        <f t="shared" si="94"/>
      </c>
      <c r="BI71" s="5">
        <f t="shared" si="95"/>
      </c>
      <c r="BN71" s="20">
        <f t="shared" si="96"/>
      </c>
      <c r="BO71" s="5">
        <f t="shared" si="97"/>
      </c>
      <c r="BQ71" s="21"/>
      <c r="BR71" s="19">
        <f t="shared" si="98"/>
      </c>
      <c r="BS71" s="5">
        <f t="shared" si="99"/>
      </c>
      <c r="BX71" s="20">
        <f t="shared" si="100"/>
      </c>
      <c r="BY71" s="5">
        <f t="shared" si="101"/>
      </c>
      <c r="CA71" s="21"/>
    </row>
    <row r="72" spans="1:79" ht="12.75">
      <c r="A72" s="3">
        <v>632279</v>
      </c>
      <c r="B72" s="9">
        <f t="shared" si="68"/>
        <v>20</v>
      </c>
      <c r="C72" s="9">
        <f t="shared" si="69"/>
      </c>
      <c r="D72" s="29">
        <f t="shared" si="70"/>
        <v>19.875</v>
      </c>
      <c r="E72" s="29">
        <f t="shared" si="71"/>
        <v>19.5</v>
      </c>
      <c r="F72" s="19">
        <f t="shared" si="72"/>
      </c>
      <c r="G72" s="5">
        <f t="shared" si="73"/>
      </c>
      <c r="L72" s="20">
        <f t="shared" si="74"/>
      </c>
      <c r="M72" s="5">
        <f t="shared" si="75"/>
      </c>
      <c r="O72" s="21"/>
      <c r="P72" s="19">
        <f t="shared" si="76"/>
      </c>
      <c r="Q72" s="5">
        <f t="shared" si="77"/>
      </c>
      <c r="V72" s="20">
        <f t="shared" si="78"/>
      </c>
      <c r="W72" s="5">
        <f t="shared" si="79"/>
      </c>
      <c r="Y72" s="21"/>
      <c r="Z72" s="19">
        <f t="shared" si="80"/>
      </c>
      <c r="AA72" s="5">
        <f t="shared" si="81"/>
      </c>
      <c r="AF72" s="20">
        <f t="shared" si="82"/>
      </c>
      <c r="AG72" s="5">
        <f t="shared" si="83"/>
      </c>
      <c r="AI72" s="21"/>
      <c r="AJ72" s="20">
        <f t="shared" si="84"/>
      </c>
      <c r="AK72" s="5">
        <f t="shared" si="85"/>
      </c>
      <c r="AM72" s="21"/>
      <c r="AN72" s="19">
        <f t="shared" si="86"/>
        <v>20</v>
      </c>
      <c r="AO72" s="5">
        <f t="shared" si="87"/>
        <v>19.875</v>
      </c>
      <c r="AP72" s="5">
        <v>9.5</v>
      </c>
      <c r="AQ72" s="5">
        <v>8</v>
      </c>
      <c r="AR72" s="5">
        <v>4.5</v>
      </c>
      <c r="AS72" s="5">
        <v>4.5</v>
      </c>
      <c r="AT72" s="20">
        <f t="shared" si="88"/>
      </c>
      <c r="AU72" s="5">
        <f t="shared" si="89"/>
        <v>12</v>
      </c>
      <c r="AV72" s="5">
        <v>7</v>
      </c>
      <c r="AW72" s="21">
        <v>1</v>
      </c>
      <c r="AX72" s="19">
        <f t="shared" si="90"/>
      </c>
      <c r="AY72" s="5">
        <f t="shared" si="91"/>
      </c>
      <c r="BD72" s="20">
        <f t="shared" si="92"/>
        <v>20</v>
      </c>
      <c r="BE72" s="5">
        <f t="shared" si="93"/>
        <v>19.5</v>
      </c>
      <c r="BF72" s="5">
        <v>6.5</v>
      </c>
      <c r="BG72" s="21">
        <v>6.5</v>
      </c>
      <c r="BH72" s="19">
        <f t="shared" si="94"/>
      </c>
      <c r="BI72" s="5">
        <f t="shared" si="95"/>
      </c>
      <c r="BN72" s="20">
        <f t="shared" si="96"/>
      </c>
      <c r="BO72" s="5">
        <f t="shared" si="97"/>
      </c>
      <c r="BQ72" s="21"/>
      <c r="BR72" s="19">
        <f t="shared" si="98"/>
      </c>
      <c r="BS72" s="5">
        <f t="shared" si="99"/>
      </c>
      <c r="BX72" s="20">
        <f t="shared" si="100"/>
      </c>
      <c r="BY72" s="5">
        <f t="shared" si="101"/>
      </c>
      <c r="CA72" s="21"/>
    </row>
    <row r="73" spans="1:79" ht="12.75">
      <c r="A73" s="3" t="s">
        <v>65</v>
      </c>
      <c r="B73" s="9">
        <f t="shared" si="68"/>
      </c>
      <c r="C73" s="9">
        <f t="shared" si="69"/>
      </c>
      <c r="D73" s="29">
        <f t="shared" si="70"/>
      </c>
      <c r="E73" s="29">
        <f t="shared" si="71"/>
        <v>25.5</v>
      </c>
      <c r="F73" s="19">
        <f t="shared" si="72"/>
      </c>
      <c r="G73" s="5">
        <f t="shared" si="73"/>
      </c>
      <c r="L73" s="20">
        <f t="shared" si="74"/>
      </c>
      <c r="M73" s="5">
        <f t="shared" si="75"/>
      </c>
      <c r="O73" s="21"/>
      <c r="P73" s="19">
        <f t="shared" si="76"/>
      </c>
      <c r="Q73" s="5">
        <f t="shared" si="77"/>
      </c>
      <c r="V73" s="20">
        <f t="shared" si="78"/>
      </c>
      <c r="W73" s="5">
        <f t="shared" si="79"/>
      </c>
      <c r="Y73" s="21"/>
      <c r="Z73" s="19">
        <f t="shared" si="80"/>
      </c>
      <c r="AA73" s="5">
        <f t="shared" si="81"/>
      </c>
      <c r="AF73" s="20">
        <f t="shared" si="82"/>
      </c>
      <c r="AG73" s="5">
        <f t="shared" si="83"/>
      </c>
      <c r="AI73" s="21"/>
      <c r="AJ73" s="20">
        <f t="shared" si="84"/>
      </c>
      <c r="AK73" s="5">
        <f t="shared" si="85"/>
      </c>
      <c r="AM73" s="21"/>
      <c r="AN73" s="19">
        <f t="shared" si="86"/>
      </c>
      <c r="AO73" s="5">
        <f t="shared" si="87"/>
        <v>11.625</v>
      </c>
      <c r="AP73" s="5">
        <v>1.5</v>
      </c>
      <c r="AQ73" s="5">
        <v>2</v>
      </c>
      <c r="AR73" s="5">
        <v>10</v>
      </c>
      <c r="AS73" s="5">
        <v>2</v>
      </c>
      <c r="AT73" s="20">
        <f t="shared" si="88"/>
      </c>
      <c r="AU73" s="5" t="str">
        <f t="shared" si="89"/>
        <v>+++</v>
      </c>
      <c r="AV73" s="5" t="s">
        <v>100</v>
      </c>
      <c r="AW73" s="21" t="s">
        <v>100</v>
      </c>
      <c r="AX73" s="19">
        <f t="shared" si="90"/>
      </c>
      <c r="AY73" s="5">
        <f t="shared" si="91"/>
        <v>13.125</v>
      </c>
      <c r="AZ73" s="5">
        <v>2</v>
      </c>
      <c r="BA73" s="5">
        <v>11</v>
      </c>
      <c r="BB73" s="5">
        <v>2</v>
      </c>
      <c r="BC73" s="5">
        <v>2.5</v>
      </c>
      <c r="BD73" s="20">
        <f t="shared" si="92"/>
      </c>
      <c r="BE73" s="5">
        <f t="shared" si="93"/>
      </c>
      <c r="BG73" s="21"/>
      <c r="BH73" s="19">
        <f t="shared" si="94"/>
      </c>
      <c r="BI73" s="5">
        <f t="shared" si="95"/>
        <v>13.875</v>
      </c>
      <c r="BJ73" s="5">
        <v>2.5</v>
      </c>
      <c r="BK73" s="5">
        <v>8.5</v>
      </c>
      <c r="BL73" s="5">
        <v>2</v>
      </c>
      <c r="BM73" s="5">
        <v>5.5</v>
      </c>
      <c r="BN73" s="20">
        <f t="shared" si="96"/>
        <v>26</v>
      </c>
      <c r="BO73" s="5">
        <f t="shared" si="97"/>
        <v>25.5</v>
      </c>
      <c r="BP73" s="5">
        <v>11</v>
      </c>
      <c r="BQ73" s="21">
        <v>6</v>
      </c>
      <c r="BR73" s="19">
        <f t="shared" si="98"/>
      </c>
      <c r="BS73" s="5">
        <f t="shared" si="99"/>
        <v>14.25</v>
      </c>
      <c r="BT73" s="5">
        <v>1</v>
      </c>
      <c r="BU73" s="5">
        <v>6</v>
      </c>
      <c r="BV73" s="5">
        <v>3.5</v>
      </c>
      <c r="BW73" s="5">
        <v>8.5</v>
      </c>
      <c r="BX73" s="20">
        <f t="shared" si="100"/>
      </c>
      <c r="BY73" s="5">
        <f t="shared" si="101"/>
      </c>
      <c r="CA73" s="21"/>
    </row>
    <row r="74" spans="1:79" ht="12.75">
      <c r="A74" s="3">
        <v>632649</v>
      </c>
      <c r="B74" s="9">
        <f t="shared" si="68"/>
      </c>
      <c r="C74" s="9">
        <f t="shared" si="69"/>
      </c>
      <c r="D74" s="29">
        <f t="shared" si="70"/>
      </c>
      <c r="E74" s="29">
        <f t="shared" si="71"/>
      </c>
      <c r="F74" s="19">
        <f t="shared" si="72"/>
      </c>
      <c r="G74" s="5">
        <f t="shared" si="73"/>
      </c>
      <c r="L74" s="20">
        <f t="shared" si="74"/>
      </c>
      <c r="M74" s="5">
        <f t="shared" si="75"/>
      </c>
      <c r="O74" s="21"/>
      <c r="P74" s="19">
        <f t="shared" si="76"/>
      </c>
      <c r="Q74" s="5">
        <f t="shared" si="77"/>
      </c>
      <c r="V74" s="20">
        <f t="shared" si="78"/>
      </c>
      <c r="W74" s="5">
        <f t="shared" si="79"/>
      </c>
      <c r="Y74" s="21"/>
      <c r="Z74" s="19">
        <f t="shared" si="80"/>
      </c>
      <c r="AA74" s="5">
        <f t="shared" si="81"/>
      </c>
      <c r="AF74" s="20">
        <f t="shared" si="82"/>
      </c>
      <c r="AG74" s="5">
        <f t="shared" si="83"/>
      </c>
      <c r="AI74" s="21"/>
      <c r="AJ74" s="20">
        <f t="shared" si="84"/>
      </c>
      <c r="AK74" s="5">
        <f t="shared" si="85"/>
      </c>
      <c r="AM74" s="21"/>
      <c r="AN74" s="19">
        <f t="shared" si="86"/>
      </c>
      <c r="AO74" s="5">
        <f t="shared" si="87"/>
      </c>
      <c r="AT74" s="20">
        <f t="shared" si="88"/>
      </c>
      <c r="AU74" s="5">
        <f t="shared" si="89"/>
      </c>
      <c r="AW74" s="21"/>
      <c r="AX74" s="19">
        <f t="shared" si="90"/>
      </c>
      <c r="AY74" s="5">
        <f t="shared" si="91"/>
      </c>
      <c r="BD74" s="20">
        <f t="shared" si="92"/>
      </c>
      <c r="BE74" s="5">
        <f t="shared" si="93"/>
      </c>
      <c r="BG74" s="21"/>
      <c r="BH74" s="19">
        <f t="shared" si="94"/>
      </c>
      <c r="BI74" s="5">
        <f t="shared" si="95"/>
      </c>
      <c r="BN74" s="20">
        <f t="shared" si="96"/>
      </c>
      <c r="BO74" s="5">
        <f t="shared" si="97"/>
      </c>
      <c r="BQ74" s="21"/>
      <c r="BR74" s="19">
        <f t="shared" si="98"/>
      </c>
      <c r="BS74" s="5">
        <f t="shared" si="99"/>
      </c>
      <c r="BX74" s="20">
        <f t="shared" si="100"/>
      </c>
      <c r="BY74" s="5">
        <f t="shared" si="101"/>
      </c>
      <c r="CA74" s="21"/>
    </row>
    <row r="75" spans="1:79" ht="12.75">
      <c r="A75" s="3" t="s">
        <v>27</v>
      </c>
      <c r="B75" s="9">
        <f t="shared" si="68"/>
      </c>
      <c r="C75" s="9">
        <f t="shared" si="69"/>
      </c>
      <c r="D75" s="29">
        <f t="shared" si="70"/>
      </c>
      <c r="E75" s="29">
        <f t="shared" si="71"/>
      </c>
      <c r="F75" s="19">
        <f t="shared" si="72"/>
      </c>
      <c r="G75" s="5" t="str">
        <f t="shared" si="73"/>
        <v>+++</v>
      </c>
      <c r="H75" s="5" t="s">
        <v>100</v>
      </c>
      <c r="I75" s="5" t="s">
        <v>100</v>
      </c>
      <c r="J75" s="5" t="s">
        <v>100</v>
      </c>
      <c r="K75" s="5" t="s">
        <v>100</v>
      </c>
      <c r="L75" s="20">
        <f t="shared" si="74"/>
      </c>
      <c r="M75" s="5">
        <f t="shared" si="75"/>
      </c>
      <c r="O75" s="21"/>
      <c r="P75" s="19">
        <f t="shared" si="76"/>
      </c>
      <c r="Q75" s="5">
        <f t="shared" si="77"/>
      </c>
      <c r="V75" s="20">
        <f t="shared" si="78"/>
      </c>
      <c r="W75" s="5">
        <f t="shared" si="79"/>
      </c>
      <c r="Y75" s="21"/>
      <c r="Z75" s="19">
        <f t="shared" si="80"/>
      </c>
      <c r="AA75" s="5">
        <f t="shared" si="81"/>
      </c>
      <c r="AF75" s="20">
        <f t="shared" si="82"/>
      </c>
      <c r="AG75" s="5">
        <f t="shared" si="83"/>
      </c>
      <c r="AI75" s="21"/>
      <c r="AJ75" s="20">
        <f t="shared" si="84"/>
      </c>
      <c r="AK75" s="5">
        <f t="shared" si="85"/>
      </c>
      <c r="AM75" s="21"/>
      <c r="AN75" s="19">
        <f t="shared" si="86"/>
      </c>
      <c r="AO75" s="5">
        <f t="shared" si="87"/>
        <v>13.5</v>
      </c>
      <c r="AP75" s="5">
        <v>2</v>
      </c>
      <c r="AQ75" s="5">
        <v>7.5</v>
      </c>
      <c r="AR75" s="5">
        <v>5</v>
      </c>
      <c r="AS75" s="5">
        <v>3.5</v>
      </c>
      <c r="AT75" s="20">
        <f t="shared" si="88"/>
      </c>
      <c r="AU75" s="5">
        <f t="shared" si="89"/>
      </c>
      <c r="AW75" s="21"/>
      <c r="AX75" s="19">
        <f t="shared" si="90"/>
      </c>
      <c r="AY75" s="5">
        <f t="shared" si="91"/>
      </c>
      <c r="BD75" s="20">
        <f t="shared" si="92"/>
      </c>
      <c r="BE75" s="5">
        <f t="shared" si="93"/>
      </c>
      <c r="BG75" s="21"/>
      <c r="BH75" s="19">
        <f t="shared" si="94"/>
      </c>
      <c r="BI75" s="5">
        <f t="shared" si="95"/>
      </c>
      <c r="BN75" s="20">
        <f t="shared" si="96"/>
      </c>
      <c r="BO75" s="5">
        <f t="shared" si="97"/>
      </c>
      <c r="BQ75" s="21"/>
      <c r="BR75" s="19">
        <f t="shared" si="98"/>
      </c>
      <c r="BS75" s="5">
        <f t="shared" si="99"/>
      </c>
      <c r="BX75" s="20">
        <f t="shared" si="100"/>
      </c>
      <c r="BY75" s="5">
        <f t="shared" si="101"/>
      </c>
      <c r="CA75" s="21"/>
    </row>
    <row r="76" spans="1:79" ht="12.75">
      <c r="A76" s="14">
        <v>632778</v>
      </c>
      <c r="B76" s="9">
        <f t="shared" si="68"/>
      </c>
      <c r="C76" s="9">
        <f t="shared" si="69"/>
      </c>
      <c r="D76" s="29">
        <f t="shared" si="70"/>
      </c>
      <c r="E76" s="29">
        <f t="shared" si="71"/>
        <v>24</v>
      </c>
      <c r="F76" s="19">
        <f t="shared" si="72"/>
      </c>
      <c r="G76" s="5">
        <f t="shared" si="73"/>
      </c>
      <c r="L76" s="20">
        <f t="shared" si="74"/>
      </c>
      <c r="M76" s="5">
        <f t="shared" si="75"/>
      </c>
      <c r="O76" s="21"/>
      <c r="P76" s="19">
        <f t="shared" si="76"/>
      </c>
      <c r="Q76" s="5">
        <f t="shared" si="77"/>
      </c>
      <c r="V76" s="20">
        <f t="shared" si="78"/>
      </c>
      <c r="W76" s="5">
        <f t="shared" si="79"/>
      </c>
      <c r="Y76" s="21"/>
      <c r="Z76" s="19">
        <f t="shared" si="80"/>
      </c>
      <c r="AA76" s="5">
        <f t="shared" si="81"/>
      </c>
      <c r="AF76" s="20">
        <f t="shared" si="82"/>
      </c>
      <c r="AG76" s="5">
        <f t="shared" si="83"/>
      </c>
      <c r="AI76" s="21"/>
      <c r="AJ76" s="20">
        <f t="shared" si="84"/>
      </c>
      <c r="AK76" s="5">
        <f t="shared" si="85"/>
      </c>
      <c r="AM76" s="21"/>
      <c r="AN76" s="19">
        <f t="shared" si="86"/>
      </c>
      <c r="AO76" s="5">
        <f t="shared" si="87"/>
      </c>
      <c r="AT76" s="20">
        <f t="shared" si="88"/>
      </c>
      <c r="AU76" s="5">
        <f t="shared" si="89"/>
      </c>
      <c r="AW76" s="21"/>
      <c r="AX76" s="19">
        <f t="shared" si="90"/>
      </c>
      <c r="AY76" s="5">
        <f t="shared" si="91"/>
      </c>
      <c r="BD76" s="20">
        <f t="shared" si="92"/>
      </c>
      <c r="BE76" s="5">
        <f t="shared" si="93"/>
      </c>
      <c r="BG76" s="21"/>
      <c r="BH76" s="19">
        <f t="shared" si="94"/>
      </c>
      <c r="BI76" s="5">
        <f t="shared" si="95"/>
      </c>
      <c r="BN76" s="20">
        <f t="shared" si="96"/>
        <v>24</v>
      </c>
      <c r="BO76" s="5">
        <f t="shared" si="97"/>
        <v>24</v>
      </c>
      <c r="BP76" s="5">
        <v>9</v>
      </c>
      <c r="BQ76" s="21">
        <v>7</v>
      </c>
      <c r="BR76" s="19">
        <f t="shared" si="98"/>
      </c>
      <c r="BS76" s="5">
        <f t="shared" si="99"/>
        <v>13.5</v>
      </c>
      <c r="BT76" s="5">
        <v>2.5</v>
      </c>
      <c r="BU76" s="5">
        <v>10</v>
      </c>
      <c r="BV76" s="5">
        <v>2.5</v>
      </c>
      <c r="BW76" s="5">
        <v>3</v>
      </c>
      <c r="BX76" s="20">
        <f t="shared" si="100"/>
      </c>
      <c r="BY76" s="5">
        <f t="shared" si="101"/>
      </c>
      <c r="CA76" s="21"/>
    </row>
    <row r="77" spans="1:79" ht="12.75">
      <c r="A77" s="3">
        <v>632908</v>
      </c>
      <c r="B77" s="9">
        <f t="shared" si="68"/>
        <v>21</v>
      </c>
      <c r="C77" s="9">
        <f t="shared" si="69"/>
      </c>
      <c r="D77" s="29">
        <f t="shared" si="70"/>
        <v>23.625</v>
      </c>
      <c r="E77" s="29">
        <f t="shared" si="71"/>
        <v>18</v>
      </c>
      <c r="F77" s="19">
        <f t="shared" si="72"/>
      </c>
      <c r="G77" s="5">
        <f t="shared" si="73"/>
      </c>
      <c r="L77" s="20">
        <f t="shared" si="74"/>
      </c>
      <c r="M77" s="5">
        <f t="shared" si="75"/>
      </c>
      <c r="O77" s="21"/>
      <c r="P77" s="19">
        <f t="shared" si="76"/>
      </c>
      <c r="Q77" s="5">
        <f t="shared" si="77"/>
      </c>
      <c r="V77" s="20">
        <f t="shared" si="78"/>
      </c>
      <c r="W77" s="5">
        <f t="shared" si="79"/>
      </c>
      <c r="Y77" s="21"/>
      <c r="Z77" s="19">
        <f t="shared" si="80"/>
      </c>
      <c r="AA77" s="5">
        <f t="shared" si="81"/>
        <v>9.75</v>
      </c>
      <c r="AB77" s="5">
        <v>2.5</v>
      </c>
      <c r="AC77" s="5">
        <v>5</v>
      </c>
      <c r="AD77" s="5">
        <v>2.5</v>
      </c>
      <c r="AE77" s="5">
        <v>3</v>
      </c>
      <c r="AF77" s="20">
        <f t="shared" si="82"/>
        <v>18</v>
      </c>
      <c r="AG77" s="5">
        <f t="shared" si="83"/>
        <v>18</v>
      </c>
      <c r="AH77" s="5">
        <v>6.5</v>
      </c>
      <c r="AI77" s="21">
        <v>5.5</v>
      </c>
      <c r="AJ77" s="20">
        <f t="shared" si="84"/>
      </c>
      <c r="AK77" s="5">
        <f t="shared" si="85"/>
      </c>
      <c r="AM77" s="21"/>
      <c r="AN77" s="19">
        <f t="shared" si="86"/>
      </c>
      <c r="AO77" s="5">
        <f t="shared" si="87"/>
        <v>13.5</v>
      </c>
      <c r="AP77" s="5">
        <v>1.5</v>
      </c>
      <c r="AQ77" s="5">
        <v>8</v>
      </c>
      <c r="AR77" s="5">
        <v>5</v>
      </c>
      <c r="AS77" s="5">
        <v>3.5</v>
      </c>
      <c r="AT77" s="20">
        <f t="shared" si="88"/>
      </c>
      <c r="AU77" s="5">
        <f t="shared" si="89"/>
      </c>
      <c r="AW77" s="21"/>
      <c r="AX77" s="19">
        <f t="shared" si="90"/>
      </c>
      <c r="AY77" s="5">
        <f t="shared" si="91"/>
      </c>
      <c r="BD77" s="20">
        <f t="shared" si="92"/>
      </c>
      <c r="BE77" s="5">
        <f t="shared" si="93"/>
      </c>
      <c r="BG77" s="21"/>
      <c r="BH77" s="19">
        <f t="shared" si="94"/>
        <v>24</v>
      </c>
      <c r="BI77" s="5">
        <f t="shared" si="95"/>
        <v>23.625</v>
      </c>
      <c r="BJ77" s="5">
        <v>11</v>
      </c>
      <c r="BK77" s="5">
        <v>10</v>
      </c>
      <c r="BL77" s="5">
        <v>2</v>
      </c>
      <c r="BM77" s="5">
        <v>8.5</v>
      </c>
      <c r="BN77" s="20">
        <f t="shared" si="96"/>
      </c>
      <c r="BO77" s="5">
        <f t="shared" si="97"/>
      </c>
      <c r="BQ77" s="21"/>
      <c r="BR77" s="19">
        <f t="shared" si="98"/>
      </c>
      <c r="BS77" s="5">
        <f t="shared" si="99"/>
      </c>
      <c r="BX77" s="20">
        <f t="shared" si="100"/>
      </c>
      <c r="BY77" s="5">
        <f t="shared" si="101"/>
      </c>
      <c r="CA77" s="21"/>
    </row>
    <row r="78" spans="1:79" ht="12.75">
      <c r="A78" s="3" t="s">
        <v>39</v>
      </c>
      <c r="B78" s="9">
        <f t="shared" si="68"/>
        <v>29</v>
      </c>
      <c r="C78" s="9">
        <f t="shared" si="69"/>
      </c>
      <c r="D78" s="29">
        <f t="shared" si="70"/>
        <v>30.375</v>
      </c>
      <c r="E78" s="29">
        <f t="shared" si="71"/>
        <v>27</v>
      </c>
      <c r="F78" s="19">
        <f t="shared" si="72"/>
      </c>
      <c r="G78" s="5">
        <f t="shared" si="73"/>
      </c>
      <c r="L78" s="20">
        <f t="shared" si="74"/>
      </c>
      <c r="M78" s="5">
        <f t="shared" si="75"/>
      </c>
      <c r="O78" s="21"/>
      <c r="P78" s="19">
        <f t="shared" si="76"/>
        <v>30</v>
      </c>
      <c r="Q78" s="5">
        <f t="shared" si="77"/>
        <v>30.375</v>
      </c>
      <c r="R78" s="5">
        <v>11</v>
      </c>
      <c r="S78" s="5">
        <v>6</v>
      </c>
      <c r="T78" s="5">
        <v>11.5</v>
      </c>
      <c r="U78" s="5">
        <v>12</v>
      </c>
      <c r="V78" s="20">
        <f t="shared" si="78"/>
      </c>
      <c r="W78" s="5" t="str">
        <f t="shared" si="79"/>
        <v>+++</v>
      </c>
      <c r="X78" s="5" t="s">
        <v>100</v>
      </c>
      <c r="Y78" s="21" t="s">
        <v>100</v>
      </c>
      <c r="Z78" s="19">
        <f t="shared" si="80"/>
      </c>
      <c r="AA78" s="5">
        <f t="shared" si="81"/>
      </c>
      <c r="AF78" s="20">
        <f t="shared" si="82"/>
      </c>
      <c r="AG78" s="5">
        <f t="shared" si="83"/>
      </c>
      <c r="AI78" s="21"/>
      <c r="AJ78" s="20">
        <f t="shared" si="84"/>
      </c>
      <c r="AK78" s="5">
        <f t="shared" si="85"/>
      </c>
      <c r="AM78" s="21"/>
      <c r="AN78" s="19">
        <f t="shared" si="86"/>
      </c>
      <c r="AO78" s="5">
        <f t="shared" si="87"/>
      </c>
      <c r="AT78" s="20">
        <f t="shared" si="88"/>
      </c>
      <c r="AU78" s="5">
        <f t="shared" si="89"/>
      </c>
      <c r="AW78" s="21"/>
      <c r="AX78" s="19">
        <f t="shared" si="90"/>
      </c>
      <c r="AY78" s="5">
        <f t="shared" si="91"/>
      </c>
      <c r="BD78" s="20">
        <f t="shared" si="92"/>
        <v>27</v>
      </c>
      <c r="BE78" s="5">
        <f t="shared" si="93"/>
        <v>27</v>
      </c>
      <c r="BF78" s="5">
        <v>9</v>
      </c>
      <c r="BG78" s="21">
        <v>9</v>
      </c>
      <c r="BH78" s="19">
        <f t="shared" si="94"/>
      </c>
      <c r="BI78" s="5">
        <f t="shared" si="95"/>
      </c>
      <c r="BN78" s="20">
        <f t="shared" si="96"/>
      </c>
      <c r="BO78" s="5">
        <f t="shared" si="97"/>
      </c>
      <c r="BQ78" s="21"/>
      <c r="BR78" s="19">
        <f t="shared" si="98"/>
      </c>
      <c r="BS78" s="5">
        <f t="shared" si="99"/>
      </c>
      <c r="BX78" s="20">
        <f t="shared" si="100"/>
      </c>
      <c r="BY78" s="5">
        <f t="shared" si="101"/>
      </c>
      <c r="CA78" s="21"/>
    </row>
    <row r="79" spans="1:79" ht="12.75">
      <c r="A79" s="3" t="s">
        <v>62</v>
      </c>
      <c r="B79" s="9">
        <f t="shared" si="68"/>
      </c>
      <c r="C79" s="9">
        <f t="shared" si="69"/>
      </c>
      <c r="D79" s="29">
        <f t="shared" si="70"/>
      </c>
      <c r="E79" s="29">
        <f t="shared" si="71"/>
      </c>
      <c r="F79" s="19">
        <f t="shared" si="72"/>
      </c>
      <c r="G79" s="5">
        <f t="shared" si="73"/>
      </c>
      <c r="L79" s="20">
        <f t="shared" si="74"/>
      </c>
      <c r="M79" s="5">
        <f t="shared" si="75"/>
      </c>
      <c r="O79" s="21"/>
      <c r="P79" s="19">
        <f t="shared" si="76"/>
      </c>
      <c r="Q79" s="5">
        <f t="shared" si="77"/>
      </c>
      <c r="V79" s="20">
        <f t="shared" si="78"/>
      </c>
      <c r="W79" s="5">
        <f t="shared" si="79"/>
      </c>
      <c r="Y79" s="21"/>
      <c r="Z79" s="19">
        <f t="shared" si="80"/>
      </c>
      <c r="AA79" s="5">
        <f t="shared" si="81"/>
      </c>
      <c r="AF79" s="20">
        <f t="shared" si="82"/>
      </c>
      <c r="AG79" s="5">
        <f t="shared" si="83"/>
      </c>
      <c r="AI79" s="21"/>
      <c r="AJ79" s="20">
        <f t="shared" si="84"/>
      </c>
      <c r="AK79" s="5">
        <f t="shared" si="85"/>
      </c>
      <c r="AM79" s="21"/>
      <c r="AN79" s="19">
        <f t="shared" si="86"/>
      </c>
      <c r="AO79" s="5">
        <f t="shared" si="87"/>
      </c>
      <c r="AT79" s="20">
        <f t="shared" si="88"/>
      </c>
      <c r="AU79" s="5">
        <f t="shared" si="89"/>
      </c>
      <c r="AW79" s="21"/>
      <c r="AX79" s="19">
        <f t="shared" si="90"/>
      </c>
      <c r="AY79" s="5">
        <f t="shared" si="91"/>
      </c>
      <c r="BD79" s="20">
        <f t="shared" si="92"/>
      </c>
      <c r="BE79" s="5">
        <f t="shared" si="93"/>
      </c>
      <c r="BG79" s="21"/>
      <c r="BH79" s="19">
        <f t="shared" si="94"/>
      </c>
      <c r="BI79" s="5">
        <f t="shared" si="95"/>
      </c>
      <c r="BN79" s="20">
        <f t="shared" si="96"/>
      </c>
      <c r="BO79" s="5">
        <f t="shared" si="97"/>
      </c>
      <c r="BQ79" s="21"/>
      <c r="BR79" s="19">
        <f t="shared" si="98"/>
      </c>
      <c r="BS79" s="5">
        <f t="shared" si="99"/>
      </c>
      <c r="BX79" s="20">
        <f t="shared" si="100"/>
      </c>
      <c r="BY79" s="5">
        <f t="shared" si="101"/>
      </c>
      <c r="CA79" s="21"/>
    </row>
    <row r="80" spans="1:79" ht="12.75">
      <c r="A80" s="3">
        <v>633225</v>
      </c>
      <c r="B80" s="9">
        <f t="shared" si="68"/>
        <v>25</v>
      </c>
      <c r="C80" s="9">
        <f t="shared" si="69"/>
      </c>
      <c r="D80" s="29">
        <f t="shared" si="70"/>
        <v>23.25</v>
      </c>
      <c r="E80" s="29">
        <f t="shared" si="71"/>
        <v>26.25</v>
      </c>
      <c r="F80" s="19">
        <f t="shared" si="72"/>
      </c>
      <c r="G80" s="5">
        <f t="shared" si="73"/>
      </c>
      <c r="L80" s="20">
        <f t="shared" si="74"/>
      </c>
      <c r="M80" s="5">
        <f t="shared" si="75"/>
      </c>
      <c r="O80" s="21"/>
      <c r="P80" s="19">
        <f t="shared" si="76"/>
      </c>
      <c r="Q80" s="5">
        <f t="shared" si="77"/>
      </c>
      <c r="V80" s="20">
        <f t="shared" si="78"/>
      </c>
      <c r="W80" s="5">
        <f t="shared" si="79"/>
      </c>
      <c r="Y80" s="21"/>
      <c r="Z80" s="19">
        <f t="shared" si="80"/>
      </c>
      <c r="AA80" s="5">
        <f t="shared" si="81"/>
      </c>
      <c r="AF80" s="20">
        <f t="shared" si="82"/>
      </c>
      <c r="AG80" s="5">
        <f t="shared" si="83"/>
      </c>
      <c r="AI80" s="21"/>
      <c r="AJ80" s="20">
        <f t="shared" si="84"/>
      </c>
      <c r="AK80" s="5">
        <f t="shared" si="85"/>
      </c>
      <c r="AM80" s="21"/>
      <c r="AN80" s="19">
        <f t="shared" si="86"/>
        <v>23</v>
      </c>
      <c r="AO80" s="5">
        <f t="shared" si="87"/>
        <v>23.25</v>
      </c>
      <c r="AP80" s="5">
        <v>9.5</v>
      </c>
      <c r="AQ80" s="5">
        <v>0</v>
      </c>
      <c r="AR80" s="5">
        <v>12</v>
      </c>
      <c r="AS80" s="5">
        <v>9.5</v>
      </c>
      <c r="AT80" s="20">
        <f t="shared" si="88"/>
      </c>
      <c r="AU80" s="5">
        <f t="shared" si="89"/>
      </c>
      <c r="AW80" s="21"/>
      <c r="AX80" s="19">
        <f t="shared" si="90"/>
      </c>
      <c r="AY80" s="5">
        <f t="shared" si="91"/>
      </c>
      <c r="BD80" s="20">
        <f t="shared" si="92"/>
      </c>
      <c r="BE80" s="5">
        <f t="shared" si="93"/>
      </c>
      <c r="BG80" s="21"/>
      <c r="BH80" s="19">
        <f t="shared" si="94"/>
      </c>
      <c r="BI80" s="5">
        <f t="shared" si="95"/>
      </c>
      <c r="BN80" s="20">
        <f t="shared" si="96"/>
        <v>24</v>
      </c>
      <c r="BO80" s="5">
        <f t="shared" si="97"/>
        <v>24</v>
      </c>
      <c r="BP80" s="5">
        <v>9</v>
      </c>
      <c r="BQ80" s="21">
        <v>7</v>
      </c>
      <c r="BR80" s="19">
        <f t="shared" si="98"/>
      </c>
      <c r="BS80" s="5">
        <f t="shared" si="99"/>
      </c>
      <c r="BX80" s="20">
        <f t="shared" si="100"/>
        <v>26</v>
      </c>
      <c r="BY80" s="5">
        <f t="shared" si="101"/>
        <v>26.25</v>
      </c>
      <c r="BZ80" s="5">
        <v>9</v>
      </c>
      <c r="CA80" s="21">
        <v>8.5</v>
      </c>
    </row>
    <row r="81" spans="1:79" ht="12.75">
      <c r="A81" s="3" t="s">
        <v>8</v>
      </c>
      <c r="B81" s="9">
        <f t="shared" si="68"/>
        <v>19</v>
      </c>
      <c r="C81" s="9">
        <f t="shared" si="69"/>
      </c>
      <c r="D81" s="29">
        <f t="shared" si="70"/>
        <v>17.625</v>
      </c>
      <c r="E81" s="29">
        <f t="shared" si="71"/>
        <v>19.5</v>
      </c>
      <c r="F81" s="19">
        <f t="shared" si="72"/>
      </c>
      <c r="G81" s="5">
        <f t="shared" si="73"/>
        <v>7.5</v>
      </c>
      <c r="H81" s="5">
        <v>0.5</v>
      </c>
      <c r="I81" s="5">
        <v>3</v>
      </c>
      <c r="J81" s="5">
        <v>3.5</v>
      </c>
      <c r="K81" s="5">
        <v>3</v>
      </c>
      <c r="L81" s="20">
        <f t="shared" si="74"/>
      </c>
      <c r="M81" s="5">
        <f t="shared" si="75"/>
        <v>0</v>
      </c>
      <c r="N81" s="5">
        <v>0</v>
      </c>
      <c r="O81" s="21">
        <v>0</v>
      </c>
      <c r="P81" s="19">
        <f t="shared" si="76"/>
        <v>18</v>
      </c>
      <c r="Q81" s="5">
        <f t="shared" si="77"/>
        <v>17.625</v>
      </c>
      <c r="R81" s="5">
        <v>10</v>
      </c>
      <c r="S81" s="5">
        <v>3</v>
      </c>
      <c r="U81" s="5">
        <v>10.5</v>
      </c>
      <c r="V81" s="20">
        <f t="shared" si="78"/>
      </c>
      <c r="W81" s="5">
        <f t="shared" si="79"/>
        <v>6.75</v>
      </c>
      <c r="X81" s="5">
        <v>4.5</v>
      </c>
      <c r="Y81" s="21">
        <v>0</v>
      </c>
      <c r="Z81" s="19">
        <f t="shared" si="80"/>
      </c>
      <c r="AA81" s="5">
        <f t="shared" si="81"/>
      </c>
      <c r="AF81" s="20">
        <f t="shared" si="82"/>
      </c>
      <c r="AG81" s="5" t="str">
        <f t="shared" si="83"/>
        <v>+++</v>
      </c>
      <c r="AH81" s="5" t="s">
        <v>100</v>
      </c>
      <c r="AI81" s="21" t="s">
        <v>100</v>
      </c>
      <c r="AJ81" s="20">
        <f t="shared" si="84"/>
      </c>
      <c r="AK81" s="5">
        <f t="shared" si="85"/>
      </c>
      <c r="AM81" s="21"/>
      <c r="AN81" s="19">
        <f t="shared" si="86"/>
      </c>
      <c r="AO81" s="5">
        <f t="shared" si="87"/>
      </c>
      <c r="AT81" s="20">
        <f t="shared" si="88"/>
      </c>
      <c r="AU81" s="5">
        <f t="shared" si="89"/>
        <v>9</v>
      </c>
      <c r="AV81" s="5">
        <v>1</v>
      </c>
      <c r="AW81" s="21">
        <v>5</v>
      </c>
      <c r="AX81" s="19">
        <f t="shared" si="90"/>
      </c>
      <c r="AY81" s="5">
        <f t="shared" si="91"/>
      </c>
      <c r="BD81" s="20">
        <f t="shared" si="92"/>
        <v>20</v>
      </c>
      <c r="BE81" s="5">
        <f t="shared" si="93"/>
        <v>19.5</v>
      </c>
      <c r="BF81" s="5">
        <v>6.5</v>
      </c>
      <c r="BG81" s="21">
        <v>6.5</v>
      </c>
      <c r="BH81" s="19">
        <f t="shared" si="94"/>
      </c>
      <c r="BI81" s="5">
        <f t="shared" si="95"/>
      </c>
      <c r="BN81" s="20">
        <f t="shared" si="96"/>
      </c>
      <c r="BO81" s="5">
        <f t="shared" si="97"/>
      </c>
      <c r="BQ81" s="21"/>
      <c r="BR81" s="19">
        <f t="shared" si="98"/>
      </c>
      <c r="BS81" s="5">
        <f t="shared" si="99"/>
      </c>
      <c r="BX81" s="20">
        <f t="shared" si="100"/>
      </c>
      <c r="BY81" s="5">
        <f t="shared" si="101"/>
      </c>
      <c r="CA81" s="21"/>
    </row>
    <row r="82" spans="1:79" ht="12.75">
      <c r="A82" s="14">
        <v>633675</v>
      </c>
      <c r="B82" s="9">
        <f t="shared" si="68"/>
      </c>
      <c r="C82" s="9">
        <f t="shared" si="69"/>
      </c>
      <c r="D82" s="29">
        <f t="shared" si="70"/>
        <v>28.125</v>
      </c>
      <c r="E82" s="29">
        <f t="shared" si="71"/>
      </c>
      <c r="F82" s="19">
        <f t="shared" si="72"/>
      </c>
      <c r="G82" s="5">
        <f t="shared" si="73"/>
      </c>
      <c r="L82" s="20">
        <f t="shared" si="74"/>
      </c>
      <c r="M82" s="5">
        <f t="shared" si="75"/>
      </c>
      <c r="O82" s="21"/>
      <c r="P82" s="19">
        <f t="shared" si="76"/>
      </c>
      <c r="Q82" s="5">
        <f t="shared" si="77"/>
      </c>
      <c r="V82" s="20">
        <f t="shared" si="78"/>
      </c>
      <c r="W82" s="5">
        <f t="shared" si="79"/>
      </c>
      <c r="Y82" s="21"/>
      <c r="Z82" s="19">
        <f t="shared" si="80"/>
      </c>
      <c r="AA82" s="5">
        <f t="shared" si="81"/>
      </c>
      <c r="AF82" s="20">
        <f t="shared" si="82"/>
      </c>
      <c r="AG82" s="5">
        <f t="shared" si="83"/>
      </c>
      <c r="AI82" s="21"/>
      <c r="AJ82" s="20">
        <f t="shared" si="84"/>
      </c>
      <c r="AK82" s="5">
        <f t="shared" si="85"/>
      </c>
      <c r="AM82" s="21"/>
      <c r="AN82" s="19">
        <f t="shared" si="86"/>
      </c>
      <c r="AO82" s="5">
        <f t="shared" si="87"/>
      </c>
      <c r="AT82" s="20">
        <f t="shared" si="88"/>
      </c>
      <c r="AU82" s="5">
        <f t="shared" si="89"/>
      </c>
      <c r="AW82" s="21"/>
      <c r="AX82" s="19">
        <f t="shared" si="90"/>
      </c>
      <c r="AY82" s="5">
        <f t="shared" si="91"/>
      </c>
      <c r="BD82" s="20">
        <f t="shared" si="92"/>
      </c>
      <c r="BE82" s="5">
        <f t="shared" si="93"/>
      </c>
      <c r="BG82" s="21"/>
      <c r="BH82" s="19">
        <f t="shared" si="94"/>
        <v>28</v>
      </c>
      <c r="BI82" s="5">
        <f t="shared" si="95"/>
        <v>28.125</v>
      </c>
      <c r="BJ82" s="5">
        <v>10</v>
      </c>
      <c r="BK82" s="5">
        <v>12.5</v>
      </c>
      <c r="BL82" s="5">
        <v>6</v>
      </c>
      <c r="BM82" s="5">
        <v>9</v>
      </c>
      <c r="BN82" s="20">
        <f t="shared" si="96"/>
      </c>
      <c r="BO82" s="5">
        <f t="shared" si="97"/>
      </c>
      <c r="BQ82" s="21"/>
      <c r="BR82" s="19">
        <f t="shared" si="98"/>
      </c>
      <c r="BS82" s="5">
        <f t="shared" si="99"/>
      </c>
      <c r="BX82" s="20">
        <f t="shared" si="100"/>
      </c>
      <c r="BY82" s="5">
        <f t="shared" si="101"/>
      </c>
      <c r="CA82" s="21"/>
    </row>
    <row r="83" spans="1:79" ht="12.75">
      <c r="A83" s="3">
        <v>633809</v>
      </c>
      <c r="B83" s="9">
        <f t="shared" si="68"/>
        <v>23</v>
      </c>
      <c r="C83" s="9">
        <f t="shared" si="69"/>
      </c>
      <c r="D83" s="29">
        <f t="shared" si="70"/>
        <v>25.125</v>
      </c>
      <c r="E83" s="29">
        <f t="shared" si="71"/>
        <v>21</v>
      </c>
      <c r="F83" s="19">
        <f t="shared" si="72"/>
      </c>
      <c r="G83" s="5">
        <f t="shared" si="73"/>
      </c>
      <c r="L83" s="20">
        <f t="shared" si="74"/>
      </c>
      <c r="M83" s="5">
        <f t="shared" si="75"/>
      </c>
      <c r="O83" s="21"/>
      <c r="P83" s="19">
        <f t="shared" si="76"/>
      </c>
      <c r="Q83" s="5">
        <f t="shared" si="77"/>
      </c>
      <c r="V83" s="20">
        <f t="shared" si="78"/>
      </c>
      <c r="W83" s="5">
        <f t="shared" si="79"/>
      </c>
      <c r="Y83" s="21"/>
      <c r="Z83" s="19">
        <f t="shared" si="80"/>
      </c>
      <c r="AA83" s="5">
        <f t="shared" si="81"/>
      </c>
      <c r="AF83" s="20">
        <f t="shared" si="82"/>
      </c>
      <c r="AG83" s="5">
        <f t="shared" si="83"/>
      </c>
      <c r="AI83" s="21"/>
      <c r="AJ83" s="20">
        <f t="shared" si="84"/>
      </c>
      <c r="AK83" s="5">
        <f t="shared" si="85"/>
      </c>
      <c r="AM83" s="21"/>
      <c r="AN83" s="19">
        <f t="shared" si="86"/>
      </c>
      <c r="AO83" s="5">
        <f t="shared" si="87"/>
      </c>
      <c r="AT83" s="20">
        <f t="shared" si="88"/>
      </c>
      <c r="AU83" s="5">
        <f t="shared" si="89"/>
      </c>
      <c r="AW83" s="21"/>
      <c r="AX83" s="19">
        <f t="shared" si="90"/>
        <v>25</v>
      </c>
      <c r="AY83" s="5">
        <f t="shared" si="91"/>
        <v>25.125</v>
      </c>
      <c r="AZ83" s="5">
        <v>9.5</v>
      </c>
      <c r="BA83" s="5">
        <v>12</v>
      </c>
      <c r="BB83" s="5">
        <v>5.5</v>
      </c>
      <c r="BC83" s="5">
        <v>6.5</v>
      </c>
      <c r="BD83" s="20">
        <f t="shared" si="92"/>
        <v>21</v>
      </c>
      <c r="BE83" s="5">
        <f t="shared" si="93"/>
        <v>21</v>
      </c>
      <c r="BF83" s="5">
        <v>10</v>
      </c>
      <c r="BG83" s="21">
        <v>4</v>
      </c>
      <c r="BH83" s="19">
        <f t="shared" si="94"/>
      </c>
      <c r="BI83" s="5">
        <f t="shared" si="95"/>
      </c>
      <c r="BN83" s="20">
        <f t="shared" si="96"/>
      </c>
      <c r="BO83" s="5">
        <f t="shared" si="97"/>
      </c>
      <c r="BQ83" s="21"/>
      <c r="BR83" s="19">
        <f t="shared" si="98"/>
      </c>
      <c r="BS83" s="5">
        <f t="shared" si="99"/>
      </c>
      <c r="BX83" s="20">
        <f t="shared" si="100"/>
      </c>
      <c r="BY83" s="5">
        <f t="shared" si="101"/>
      </c>
      <c r="CA83" s="21"/>
    </row>
    <row r="84" spans="1:79" ht="12.75">
      <c r="A84" s="3" t="s">
        <v>45</v>
      </c>
      <c r="B84" s="9">
        <f t="shared" si="68"/>
      </c>
      <c r="C84" s="9">
        <f t="shared" si="69"/>
      </c>
      <c r="D84" s="29">
        <f t="shared" si="70"/>
        <v>20.25</v>
      </c>
      <c r="E84" s="29">
        <f t="shared" si="71"/>
      </c>
      <c r="F84" s="19">
        <f t="shared" si="72"/>
      </c>
      <c r="G84" s="5">
        <f t="shared" si="73"/>
        <v>11.625</v>
      </c>
      <c r="H84" s="5">
        <v>6</v>
      </c>
      <c r="I84" s="5">
        <v>0</v>
      </c>
      <c r="J84" s="5">
        <v>6</v>
      </c>
      <c r="K84" s="5">
        <v>3.5</v>
      </c>
      <c r="L84" s="20">
        <f t="shared" si="74"/>
      </c>
      <c r="M84" s="5" t="str">
        <f t="shared" si="75"/>
        <v>+++</v>
      </c>
      <c r="N84" s="5" t="s">
        <v>100</v>
      </c>
      <c r="O84" s="21" t="s">
        <v>100</v>
      </c>
      <c r="P84" s="19">
        <f t="shared" si="76"/>
        <v>20</v>
      </c>
      <c r="Q84" s="5">
        <f t="shared" si="77"/>
        <v>20.25</v>
      </c>
      <c r="R84" s="5">
        <v>9</v>
      </c>
      <c r="S84" s="5">
        <v>1</v>
      </c>
      <c r="T84" s="5">
        <v>11.5</v>
      </c>
      <c r="U84" s="5">
        <v>5.5</v>
      </c>
      <c r="V84" s="20">
        <f t="shared" si="78"/>
      </c>
      <c r="W84" s="5">
        <f t="shared" si="79"/>
      </c>
      <c r="Y84" s="21"/>
      <c r="Z84" s="19">
        <f t="shared" si="80"/>
      </c>
      <c r="AA84" s="5">
        <f t="shared" si="81"/>
      </c>
      <c r="AF84" s="20">
        <f t="shared" si="82"/>
      </c>
      <c r="AG84" s="5">
        <f t="shared" si="83"/>
      </c>
      <c r="AI84" s="21"/>
      <c r="AJ84" s="20">
        <f t="shared" si="84"/>
      </c>
      <c r="AK84" s="5">
        <f t="shared" si="85"/>
      </c>
      <c r="AM84" s="21"/>
      <c r="AN84" s="19">
        <f t="shared" si="86"/>
      </c>
      <c r="AO84" s="5">
        <f t="shared" si="87"/>
      </c>
      <c r="AT84" s="20">
        <f t="shared" si="88"/>
      </c>
      <c r="AU84" s="5">
        <f t="shared" si="89"/>
        <v>14.25</v>
      </c>
      <c r="AV84" s="5">
        <v>6</v>
      </c>
      <c r="AW84" s="21">
        <v>3.5</v>
      </c>
      <c r="AX84" s="19">
        <f t="shared" si="90"/>
      </c>
      <c r="AY84" s="5">
        <f t="shared" si="91"/>
      </c>
      <c r="BD84" s="20">
        <f t="shared" si="92"/>
      </c>
      <c r="BE84" s="5">
        <f t="shared" si="93"/>
      </c>
      <c r="BG84" s="21"/>
      <c r="BH84" s="19">
        <f t="shared" si="94"/>
      </c>
      <c r="BI84" s="5">
        <f t="shared" si="95"/>
      </c>
      <c r="BN84" s="20">
        <f t="shared" si="96"/>
      </c>
      <c r="BO84" s="5">
        <f t="shared" si="97"/>
      </c>
      <c r="BQ84" s="21"/>
      <c r="BR84" s="19">
        <f t="shared" si="98"/>
      </c>
      <c r="BS84" s="5">
        <f t="shared" si="99"/>
      </c>
      <c r="BX84" s="20">
        <f t="shared" si="100"/>
      </c>
      <c r="BY84" s="5">
        <f t="shared" si="101"/>
      </c>
      <c r="CA84" s="21"/>
    </row>
    <row r="85" spans="1:79" ht="12.75">
      <c r="A85" s="3">
        <v>634208</v>
      </c>
      <c r="B85" s="9">
        <f t="shared" si="68"/>
        <v>27</v>
      </c>
      <c r="C85" s="9">
        <f t="shared" si="69"/>
      </c>
      <c r="D85" s="29">
        <f t="shared" si="70"/>
        <v>24</v>
      </c>
      <c r="E85" s="29">
        <f t="shared" si="71"/>
        <v>30</v>
      </c>
      <c r="F85" s="19">
        <f t="shared" si="72"/>
        <v>24</v>
      </c>
      <c r="G85" s="5">
        <f t="shared" si="73"/>
        <v>24</v>
      </c>
      <c r="H85" s="5">
        <v>11.5</v>
      </c>
      <c r="I85" s="5">
        <v>11.5</v>
      </c>
      <c r="J85" s="5">
        <v>5.5</v>
      </c>
      <c r="K85" s="5">
        <v>3.5</v>
      </c>
      <c r="L85" s="20">
        <f t="shared" si="74"/>
      </c>
      <c r="M85" s="5">
        <f t="shared" si="75"/>
        <v>12</v>
      </c>
      <c r="N85" s="5">
        <v>8</v>
      </c>
      <c r="O85" s="21">
        <v>0</v>
      </c>
      <c r="P85" s="19">
        <f t="shared" si="76"/>
      </c>
      <c r="Q85" s="5">
        <f t="shared" si="77"/>
      </c>
      <c r="V85" s="20">
        <f t="shared" si="78"/>
        <v>30</v>
      </c>
      <c r="W85" s="5">
        <f t="shared" si="79"/>
        <v>30</v>
      </c>
      <c r="X85" s="5">
        <v>9</v>
      </c>
      <c r="Y85" s="21">
        <v>11</v>
      </c>
      <c r="Z85" s="19">
        <f t="shared" si="80"/>
      </c>
      <c r="AA85" s="5">
        <f t="shared" si="81"/>
      </c>
      <c r="AF85" s="20">
        <f t="shared" si="82"/>
      </c>
      <c r="AG85" s="5">
        <f t="shared" si="83"/>
      </c>
      <c r="AI85" s="21"/>
      <c r="AJ85" s="20">
        <f t="shared" si="84"/>
      </c>
      <c r="AK85" s="5">
        <f t="shared" si="85"/>
      </c>
      <c r="AM85" s="21"/>
      <c r="AN85" s="19">
        <f t="shared" si="86"/>
      </c>
      <c r="AO85" s="5">
        <f t="shared" si="87"/>
      </c>
      <c r="AT85" s="20">
        <f t="shared" si="88"/>
      </c>
      <c r="AU85" s="5">
        <f t="shared" si="89"/>
      </c>
      <c r="AW85" s="21"/>
      <c r="AX85" s="19">
        <f t="shared" si="90"/>
      </c>
      <c r="AY85" s="5">
        <f t="shared" si="91"/>
      </c>
      <c r="BD85" s="20">
        <f t="shared" si="92"/>
      </c>
      <c r="BE85" s="5">
        <f t="shared" si="93"/>
      </c>
      <c r="BG85" s="21"/>
      <c r="BH85" s="19">
        <f t="shared" si="94"/>
      </c>
      <c r="BI85" s="5">
        <f t="shared" si="95"/>
      </c>
      <c r="BN85" s="20">
        <f t="shared" si="96"/>
      </c>
      <c r="BO85" s="5">
        <f t="shared" si="97"/>
      </c>
      <c r="BQ85" s="21"/>
      <c r="BR85" s="19">
        <f t="shared" si="98"/>
      </c>
      <c r="BS85" s="5">
        <f t="shared" si="99"/>
      </c>
      <c r="BX85" s="20">
        <f t="shared" si="100"/>
      </c>
      <c r="BY85" s="5">
        <f t="shared" si="101"/>
      </c>
      <c r="CA85" s="21"/>
    </row>
    <row r="86" spans="1:79" ht="12.75">
      <c r="A86" s="3" t="s">
        <v>4</v>
      </c>
      <c r="B86" s="9">
        <f t="shared" si="68"/>
      </c>
      <c r="C86" s="9">
        <f t="shared" si="69"/>
      </c>
      <c r="D86" s="29">
        <f t="shared" si="70"/>
      </c>
      <c r="E86" s="29">
        <f t="shared" si="71"/>
      </c>
      <c r="F86" s="19">
        <f t="shared" si="72"/>
      </c>
      <c r="G86" s="5">
        <f t="shared" si="73"/>
      </c>
      <c r="L86" s="20">
        <f t="shared" si="74"/>
      </c>
      <c r="M86" s="5">
        <f t="shared" si="75"/>
      </c>
      <c r="O86" s="21"/>
      <c r="P86" s="19">
        <f t="shared" si="76"/>
      </c>
      <c r="Q86" s="5">
        <f t="shared" si="77"/>
      </c>
      <c r="V86" s="20">
        <f t="shared" si="78"/>
      </c>
      <c r="W86" s="5">
        <f t="shared" si="79"/>
      </c>
      <c r="Y86" s="21"/>
      <c r="Z86" s="19">
        <f t="shared" si="80"/>
      </c>
      <c r="AA86" s="5">
        <f t="shared" si="81"/>
      </c>
      <c r="AF86" s="20">
        <f t="shared" si="82"/>
      </c>
      <c r="AG86" s="5">
        <f t="shared" si="83"/>
      </c>
      <c r="AI86" s="21"/>
      <c r="AJ86" s="20">
        <f t="shared" si="84"/>
      </c>
      <c r="AK86" s="5">
        <f t="shared" si="85"/>
      </c>
      <c r="AM86" s="21"/>
      <c r="AN86" s="19">
        <f t="shared" si="86"/>
      </c>
      <c r="AO86" s="5">
        <f t="shared" si="87"/>
      </c>
      <c r="AT86" s="20">
        <f t="shared" si="88"/>
      </c>
      <c r="AU86" s="5">
        <f t="shared" si="89"/>
      </c>
      <c r="AW86" s="21"/>
      <c r="AX86" s="19">
        <f t="shared" si="90"/>
      </c>
      <c r="AY86" s="5">
        <f t="shared" si="91"/>
      </c>
      <c r="BD86" s="20">
        <f t="shared" si="92"/>
      </c>
      <c r="BE86" s="5">
        <f t="shared" si="93"/>
      </c>
      <c r="BG86" s="21"/>
      <c r="BH86" s="19">
        <f t="shared" si="94"/>
      </c>
      <c r="BI86" s="5">
        <f t="shared" si="95"/>
      </c>
      <c r="BN86" s="20">
        <f t="shared" si="96"/>
      </c>
      <c r="BO86" s="5">
        <f t="shared" si="97"/>
      </c>
      <c r="BQ86" s="21"/>
      <c r="BR86" s="19">
        <f t="shared" si="98"/>
      </c>
      <c r="BS86" s="5">
        <f t="shared" si="99"/>
      </c>
      <c r="BX86" s="20">
        <f t="shared" si="100"/>
      </c>
      <c r="BY86" s="5">
        <f t="shared" si="101"/>
      </c>
      <c r="CA86" s="21"/>
    </row>
    <row r="87" spans="1:79" ht="12.75">
      <c r="A87" s="3" t="s">
        <v>12</v>
      </c>
      <c r="B87" s="9">
        <f t="shared" si="68"/>
      </c>
      <c r="C87" s="9">
        <f t="shared" si="69"/>
      </c>
      <c r="D87" s="29">
        <f t="shared" si="70"/>
      </c>
      <c r="E87" s="29">
        <f t="shared" si="71"/>
      </c>
      <c r="F87" s="19">
        <f t="shared" si="72"/>
      </c>
      <c r="G87" s="5">
        <f t="shared" si="73"/>
      </c>
      <c r="L87" s="20">
        <f t="shared" si="74"/>
      </c>
      <c r="M87" s="5">
        <f t="shared" si="75"/>
      </c>
      <c r="O87" s="21"/>
      <c r="P87" s="19">
        <f t="shared" si="76"/>
      </c>
      <c r="Q87" s="5">
        <f t="shared" si="77"/>
      </c>
      <c r="V87" s="20">
        <f t="shared" si="78"/>
      </c>
      <c r="W87" s="5">
        <f t="shared" si="79"/>
      </c>
      <c r="Y87" s="21"/>
      <c r="Z87" s="19">
        <f t="shared" si="80"/>
      </c>
      <c r="AA87" s="5">
        <f t="shared" si="81"/>
      </c>
      <c r="AF87" s="20">
        <f t="shared" si="82"/>
      </c>
      <c r="AG87" s="5">
        <f t="shared" si="83"/>
      </c>
      <c r="AI87" s="21"/>
      <c r="AJ87" s="20">
        <f t="shared" si="84"/>
      </c>
      <c r="AK87" s="5">
        <f t="shared" si="85"/>
      </c>
      <c r="AM87" s="21"/>
      <c r="AN87" s="19">
        <f t="shared" si="86"/>
      </c>
      <c r="AO87" s="5">
        <f t="shared" si="87"/>
        <v>5.625</v>
      </c>
      <c r="AP87" s="5">
        <v>2</v>
      </c>
      <c r="AQ87" s="5">
        <v>0</v>
      </c>
      <c r="AR87" s="5">
        <v>2</v>
      </c>
      <c r="AS87" s="5">
        <v>3.5</v>
      </c>
      <c r="AT87" s="20">
        <f t="shared" si="88"/>
      </c>
      <c r="AU87" s="5">
        <f t="shared" si="89"/>
      </c>
      <c r="AW87" s="21"/>
      <c r="AX87" s="19">
        <f t="shared" si="90"/>
      </c>
      <c r="AY87" s="5">
        <f t="shared" si="91"/>
      </c>
      <c r="BD87" s="20">
        <f t="shared" si="92"/>
      </c>
      <c r="BE87" s="5">
        <f t="shared" si="93"/>
      </c>
      <c r="BG87" s="21"/>
      <c r="BH87" s="19">
        <f t="shared" si="94"/>
      </c>
      <c r="BI87" s="5">
        <f t="shared" si="95"/>
      </c>
      <c r="BN87" s="20">
        <f t="shared" si="96"/>
      </c>
      <c r="BO87" s="5">
        <f t="shared" si="97"/>
      </c>
      <c r="BQ87" s="21"/>
      <c r="BR87" s="19">
        <f t="shared" si="98"/>
      </c>
      <c r="BS87" s="5">
        <f t="shared" si="99"/>
      </c>
      <c r="BX87" s="20">
        <f t="shared" si="100"/>
      </c>
      <c r="BY87" s="5">
        <f t="shared" si="101"/>
      </c>
      <c r="CA87" s="21"/>
    </row>
    <row r="88" spans="1:79" ht="12.75">
      <c r="A88" s="3" t="s">
        <v>6</v>
      </c>
      <c r="B88" s="9">
        <f t="shared" si="68"/>
        <v>23</v>
      </c>
      <c r="C88" s="9">
        <f t="shared" si="69"/>
      </c>
      <c r="D88" s="29">
        <f t="shared" si="70"/>
        <v>18.75</v>
      </c>
      <c r="E88" s="29">
        <f t="shared" si="71"/>
        <v>27</v>
      </c>
      <c r="F88" s="19">
        <f t="shared" si="72"/>
        <v>19</v>
      </c>
      <c r="G88" s="5">
        <f t="shared" si="73"/>
        <v>18.75</v>
      </c>
      <c r="H88" s="5">
        <v>8</v>
      </c>
      <c r="I88" s="5">
        <v>3</v>
      </c>
      <c r="J88" s="5">
        <v>11</v>
      </c>
      <c r="K88" s="5">
        <v>3</v>
      </c>
      <c r="L88" s="20">
        <f t="shared" si="74"/>
      </c>
      <c r="M88" s="5">
        <f t="shared" si="75"/>
        <v>8.25</v>
      </c>
      <c r="N88" s="5">
        <v>1.5</v>
      </c>
      <c r="O88" s="21">
        <v>4</v>
      </c>
      <c r="P88" s="19">
        <f t="shared" si="76"/>
      </c>
      <c r="Q88" s="5">
        <f t="shared" si="77"/>
      </c>
      <c r="V88" s="20">
        <f t="shared" si="78"/>
        <v>27</v>
      </c>
      <c r="W88" s="5">
        <f t="shared" si="79"/>
        <v>27</v>
      </c>
      <c r="X88" s="5">
        <v>7.5</v>
      </c>
      <c r="Y88" s="21">
        <v>10.5</v>
      </c>
      <c r="Z88" s="19">
        <f t="shared" si="80"/>
      </c>
      <c r="AA88" s="5">
        <f t="shared" si="81"/>
      </c>
      <c r="AF88" s="20">
        <f t="shared" si="82"/>
      </c>
      <c r="AG88" s="5">
        <f t="shared" si="83"/>
      </c>
      <c r="AI88" s="21"/>
      <c r="AJ88" s="20">
        <f t="shared" si="84"/>
      </c>
      <c r="AK88" s="5">
        <f t="shared" si="85"/>
      </c>
      <c r="AM88" s="21"/>
      <c r="AN88" s="19">
        <f t="shared" si="86"/>
      </c>
      <c r="AO88" s="5">
        <f t="shared" si="87"/>
      </c>
      <c r="AT88" s="20">
        <f t="shared" si="88"/>
      </c>
      <c r="AU88" s="5">
        <f t="shared" si="89"/>
      </c>
      <c r="AW88" s="21"/>
      <c r="AX88" s="19">
        <f t="shared" si="90"/>
      </c>
      <c r="AY88" s="5">
        <f t="shared" si="91"/>
      </c>
      <c r="BD88" s="20">
        <f t="shared" si="92"/>
      </c>
      <c r="BE88" s="5">
        <f t="shared" si="93"/>
      </c>
      <c r="BG88" s="21"/>
      <c r="BH88" s="19">
        <f t="shared" si="94"/>
      </c>
      <c r="BI88" s="5">
        <f t="shared" si="95"/>
      </c>
      <c r="BN88" s="20">
        <f t="shared" si="96"/>
      </c>
      <c r="BO88" s="5">
        <f t="shared" si="97"/>
      </c>
      <c r="BQ88" s="21"/>
      <c r="BR88" s="19">
        <f t="shared" si="98"/>
      </c>
      <c r="BS88" s="5">
        <f t="shared" si="99"/>
      </c>
      <c r="BX88" s="20">
        <f t="shared" si="100"/>
      </c>
      <c r="BY88" s="5">
        <f t="shared" si="101"/>
      </c>
      <c r="CA88" s="21"/>
    </row>
    <row r="89" spans="1:79" ht="12.75">
      <c r="A89" s="3" t="s">
        <v>31</v>
      </c>
      <c r="B89" s="9">
        <f t="shared" si="68"/>
        <v>24</v>
      </c>
      <c r="C89" s="9">
        <f t="shared" si="69"/>
      </c>
      <c r="D89" s="29">
        <f t="shared" si="70"/>
        <v>23.25</v>
      </c>
      <c r="E89" s="29">
        <f t="shared" si="71"/>
        <v>25.5</v>
      </c>
      <c r="F89" s="19">
        <f t="shared" si="72"/>
        <v>23</v>
      </c>
      <c r="G89" s="5">
        <f t="shared" si="73"/>
        <v>23.25</v>
      </c>
      <c r="H89" s="5">
        <v>8.5</v>
      </c>
      <c r="I89" s="5">
        <v>5.5</v>
      </c>
      <c r="J89" s="5">
        <v>10</v>
      </c>
      <c r="K89" s="5">
        <v>7</v>
      </c>
      <c r="L89" s="20">
        <f t="shared" si="74"/>
        <v>26</v>
      </c>
      <c r="M89" s="5">
        <f t="shared" si="75"/>
        <v>25.5</v>
      </c>
      <c r="N89" s="5">
        <v>11</v>
      </c>
      <c r="O89" s="21">
        <v>6</v>
      </c>
      <c r="P89" s="19">
        <f t="shared" si="76"/>
      </c>
      <c r="Q89" s="5">
        <f t="shared" si="77"/>
      </c>
      <c r="V89" s="20">
        <f t="shared" si="78"/>
      </c>
      <c r="W89" s="5">
        <f t="shared" si="79"/>
      </c>
      <c r="Y89" s="21"/>
      <c r="Z89" s="19">
        <f t="shared" si="80"/>
      </c>
      <c r="AA89" s="5">
        <f t="shared" si="81"/>
      </c>
      <c r="AF89" s="20">
        <f t="shared" si="82"/>
      </c>
      <c r="AG89" s="5">
        <f t="shared" si="83"/>
      </c>
      <c r="AI89" s="21"/>
      <c r="AJ89" s="20">
        <f t="shared" si="84"/>
      </c>
      <c r="AK89" s="5">
        <f t="shared" si="85"/>
      </c>
      <c r="AM89" s="21"/>
      <c r="AN89" s="19">
        <f t="shared" si="86"/>
      </c>
      <c r="AO89" s="5">
        <f t="shared" si="87"/>
      </c>
      <c r="AT89" s="20">
        <f t="shared" si="88"/>
      </c>
      <c r="AU89" s="5">
        <f t="shared" si="89"/>
      </c>
      <c r="AW89" s="21"/>
      <c r="AX89" s="19">
        <f t="shared" si="90"/>
      </c>
      <c r="AY89" s="5">
        <f t="shared" si="91"/>
      </c>
      <c r="BD89" s="20">
        <f t="shared" si="92"/>
      </c>
      <c r="BE89" s="5">
        <f t="shared" si="93"/>
      </c>
      <c r="BG89" s="21"/>
      <c r="BH89" s="19">
        <f t="shared" si="94"/>
      </c>
      <c r="BI89" s="5">
        <f t="shared" si="95"/>
      </c>
      <c r="BN89" s="20">
        <f t="shared" si="96"/>
      </c>
      <c r="BO89" s="5">
        <f t="shared" si="97"/>
      </c>
      <c r="BQ89" s="21"/>
      <c r="BR89" s="19">
        <f t="shared" si="98"/>
      </c>
      <c r="BS89" s="5">
        <f t="shared" si="99"/>
      </c>
      <c r="BX89" s="20">
        <f t="shared" si="100"/>
      </c>
      <c r="BY89" s="5">
        <f t="shared" si="101"/>
      </c>
      <c r="CA89" s="21"/>
    </row>
    <row r="90" spans="1:79" ht="12.75">
      <c r="A90" s="3" t="s">
        <v>57</v>
      </c>
      <c r="B90" s="9">
        <f t="shared" si="68"/>
        <v>20</v>
      </c>
      <c r="C90" s="9">
        <f t="shared" si="69"/>
      </c>
      <c r="D90" s="29">
        <f t="shared" si="70"/>
        <v>21</v>
      </c>
      <c r="E90" s="29">
        <f t="shared" si="71"/>
        <v>18</v>
      </c>
      <c r="F90" s="19">
        <f t="shared" si="72"/>
      </c>
      <c r="G90" s="5">
        <f t="shared" si="73"/>
        <v>16.125</v>
      </c>
      <c r="H90" s="5">
        <v>8.5</v>
      </c>
      <c r="I90" s="5">
        <v>0</v>
      </c>
      <c r="J90" s="5">
        <v>6</v>
      </c>
      <c r="K90" s="5">
        <v>7</v>
      </c>
      <c r="L90" s="20">
        <f t="shared" si="74"/>
      </c>
      <c r="M90" s="5">
        <f t="shared" si="75"/>
      </c>
      <c r="O90" s="21"/>
      <c r="P90" s="19">
        <f t="shared" si="76"/>
        <v>21</v>
      </c>
      <c r="Q90" s="5">
        <f t="shared" si="77"/>
        <v>21</v>
      </c>
      <c r="R90" s="5">
        <v>6</v>
      </c>
      <c r="S90" s="5">
        <v>4</v>
      </c>
      <c r="T90" s="5">
        <v>10</v>
      </c>
      <c r="U90" s="5">
        <v>8</v>
      </c>
      <c r="V90" s="20">
        <f t="shared" si="78"/>
      </c>
      <c r="W90" s="5" t="str">
        <f t="shared" si="79"/>
        <v>+++</v>
      </c>
      <c r="X90" s="5" t="s">
        <v>100</v>
      </c>
      <c r="Y90" s="21" t="s">
        <v>100</v>
      </c>
      <c r="Z90" s="19">
        <f t="shared" si="80"/>
      </c>
      <c r="AA90" s="5">
        <f t="shared" si="81"/>
      </c>
      <c r="AF90" s="20">
        <f t="shared" si="82"/>
      </c>
      <c r="AG90" s="5" t="str">
        <f t="shared" si="83"/>
        <v>+++</v>
      </c>
      <c r="AH90" s="5" t="s">
        <v>100</v>
      </c>
      <c r="AI90" s="21" t="s">
        <v>100</v>
      </c>
      <c r="AJ90" s="20">
        <f t="shared" si="84"/>
        <v>18</v>
      </c>
      <c r="AK90" s="5">
        <f t="shared" si="85"/>
        <v>18</v>
      </c>
      <c r="AL90" s="5">
        <v>6</v>
      </c>
      <c r="AM90" s="21">
        <v>6</v>
      </c>
      <c r="AN90" s="19">
        <f t="shared" si="86"/>
      </c>
      <c r="AO90" s="5">
        <f t="shared" si="87"/>
      </c>
      <c r="AT90" s="20">
        <f t="shared" si="88"/>
      </c>
      <c r="AU90" s="5">
        <f t="shared" si="89"/>
      </c>
      <c r="AW90" s="21"/>
      <c r="AX90" s="19">
        <f t="shared" si="90"/>
      </c>
      <c r="AY90" s="5">
        <f t="shared" si="91"/>
      </c>
      <c r="BD90" s="20">
        <f t="shared" si="92"/>
      </c>
      <c r="BE90" s="5">
        <f t="shared" si="93"/>
      </c>
      <c r="BG90" s="21"/>
      <c r="BH90" s="19">
        <f t="shared" si="94"/>
      </c>
      <c r="BI90" s="5">
        <f t="shared" si="95"/>
      </c>
      <c r="BN90" s="20">
        <f t="shared" si="96"/>
      </c>
      <c r="BO90" s="5">
        <f t="shared" si="97"/>
      </c>
      <c r="BQ90" s="21"/>
      <c r="BR90" s="19">
        <f t="shared" si="98"/>
      </c>
      <c r="BS90" s="5">
        <f t="shared" si="99"/>
      </c>
      <c r="BX90" s="20">
        <f t="shared" si="100"/>
      </c>
      <c r="BY90" s="5">
        <f t="shared" si="101"/>
      </c>
      <c r="CA90" s="21"/>
    </row>
    <row r="91" spans="1:79" ht="12.75">
      <c r="A91" s="14" t="s">
        <v>95</v>
      </c>
      <c r="B91" s="9">
        <f t="shared" si="68"/>
      </c>
      <c r="C91" s="9">
        <f t="shared" si="69"/>
      </c>
      <c r="D91" s="29">
        <f t="shared" si="70"/>
      </c>
      <c r="E91" s="29">
        <f t="shared" si="71"/>
      </c>
      <c r="F91" s="19">
        <f t="shared" si="72"/>
      </c>
      <c r="G91" s="5">
        <f t="shared" si="73"/>
      </c>
      <c r="L91" s="20">
        <f t="shared" si="74"/>
      </c>
      <c r="M91" s="5">
        <f t="shared" si="75"/>
      </c>
      <c r="O91" s="21"/>
      <c r="P91" s="19">
        <f t="shared" si="76"/>
      </c>
      <c r="Q91" s="5">
        <f t="shared" si="77"/>
      </c>
      <c r="V91" s="20">
        <f t="shared" si="78"/>
      </c>
      <c r="W91" s="5">
        <f t="shared" si="79"/>
      </c>
      <c r="Y91" s="21"/>
      <c r="Z91" s="19">
        <f t="shared" si="80"/>
      </c>
      <c r="AA91" s="5">
        <f t="shared" si="81"/>
      </c>
      <c r="AF91" s="20">
        <f t="shared" si="82"/>
      </c>
      <c r="AG91" s="5">
        <f t="shared" si="83"/>
      </c>
      <c r="AI91" s="21"/>
      <c r="AJ91" s="20">
        <f t="shared" si="84"/>
      </c>
      <c r="AK91" s="5">
        <f t="shared" si="85"/>
      </c>
      <c r="AM91" s="21"/>
      <c r="AN91" s="19">
        <f t="shared" si="86"/>
      </c>
      <c r="AO91" s="5">
        <f t="shared" si="87"/>
      </c>
      <c r="AT91" s="20">
        <f t="shared" si="88"/>
      </c>
      <c r="AU91" s="5">
        <f t="shared" si="89"/>
      </c>
      <c r="AW91" s="21"/>
      <c r="AX91" s="19">
        <f t="shared" si="90"/>
      </c>
      <c r="AY91" s="5">
        <f t="shared" si="91"/>
      </c>
      <c r="BD91" s="20">
        <f t="shared" si="92"/>
      </c>
      <c r="BE91" s="5">
        <f t="shared" si="93"/>
      </c>
      <c r="BG91" s="21"/>
      <c r="BH91" s="19">
        <f t="shared" si="94"/>
      </c>
      <c r="BI91" s="5">
        <f t="shared" si="95"/>
      </c>
      <c r="BN91" s="20">
        <f t="shared" si="96"/>
      </c>
      <c r="BO91" s="5">
        <f t="shared" si="97"/>
      </c>
      <c r="BQ91" s="21"/>
      <c r="BR91" s="19">
        <f t="shared" si="98"/>
      </c>
      <c r="BS91" s="5">
        <f t="shared" si="99"/>
      </c>
      <c r="BX91" s="20">
        <f t="shared" si="100"/>
      </c>
      <c r="BY91" s="5">
        <f t="shared" si="101"/>
      </c>
      <c r="CA91" s="21"/>
    </row>
    <row r="92" spans="1:79" ht="12.75">
      <c r="A92" s="3" t="s">
        <v>5</v>
      </c>
      <c r="B92" s="9">
        <f t="shared" si="68"/>
        <v>23</v>
      </c>
      <c r="C92" s="9">
        <f t="shared" si="69"/>
      </c>
      <c r="D92" s="29">
        <f t="shared" si="70"/>
        <v>25.5</v>
      </c>
      <c r="E92" s="29">
        <f t="shared" si="71"/>
        <v>21</v>
      </c>
      <c r="F92" s="19">
        <f t="shared" si="72"/>
        <v>26</v>
      </c>
      <c r="G92" s="5">
        <f t="shared" si="73"/>
        <v>25.5</v>
      </c>
      <c r="H92" s="5">
        <v>6</v>
      </c>
      <c r="I92" s="5">
        <v>8.5</v>
      </c>
      <c r="J92" s="5">
        <v>8.5</v>
      </c>
      <c r="K92" s="5">
        <v>11</v>
      </c>
      <c r="L92" s="20">
        <f t="shared" si="74"/>
      </c>
      <c r="M92" s="5" t="str">
        <f t="shared" si="75"/>
        <v>+++</v>
      </c>
      <c r="N92" s="5" t="s">
        <v>100</v>
      </c>
      <c r="O92" s="21" t="s">
        <v>100</v>
      </c>
      <c r="P92" s="19">
        <f t="shared" si="76"/>
      </c>
      <c r="Q92" s="5">
        <f t="shared" si="77"/>
      </c>
      <c r="V92" s="20">
        <f t="shared" si="78"/>
        <v>21</v>
      </c>
      <c r="W92" s="5">
        <f t="shared" si="79"/>
        <v>21</v>
      </c>
      <c r="X92" s="5">
        <v>11.5</v>
      </c>
      <c r="Y92" s="21">
        <v>2.5</v>
      </c>
      <c r="Z92" s="19">
        <f t="shared" si="80"/>
      </c>
      <c r="AA92" s="5">
        <f t="shared" si="81"/>
      </c>
      <c r="AF92" s="20">
        <f t="shared" si="82"/>
      </c>
      <c r="AG92" s="5">
        <f t="shared" si="83"/>
      </c>
      <c r="AI92" s="21"/>
      <c r="AJ92" s="20">
        <f t="shared" si="84"/>
      </c>
      <c r="AK92" s="5">
        <f t="shared" si="85"/>
      </c>
      <c r="AM92" s="21"/>
      <c r="AN92" s="19">
        <f t="shared" si="86"/>
      </c>
      <c r="AO92" s="5">
        <f t="shared" si="87"/>
      </c>
      <c r="AT92" s="20">
        <f t="shared" si="88"/>
      </c>
      <c r="AU92" s="5">
        <f t="shared" si="89"/>
      </c>
      <c r="AW92" s="21"/>
      <c r="AX92" s="19">
        <f t="shared" si="90"/>
      </c>
      <c r="AY92" s="5">
        <f t="shared" si="91"/>
      </c>
      <c r="BD92" s="20">
        <f t="shared" si="92"/>
      </c>
      <c r="BE92" s="5">
        <f t="shared" si="93"/>
      </c>
      <c r="BG92" s="21"/>
      <c r="BH92" s="19">
        <f t="shared" si="94"/>
      </c>
      <c r="BI92" s="5">
        <f t="shared" si="95"/>
      </c>
      <c r="BN92" s="20">
        <f t="shared" si="96"/>
      </c>
      <c r="BO92" s="5">
        <f t="shared" si="97"/>
      </c>
      <c r="BQ92" s="21"/>
      <c r="BR92" s="19">
        <f t="shared" si="98"/>
      </c>
      <c r="BS92" s="5">
        <f t="shared" si="99"/>
      </c>
      <c r="BX92" s="20">
        <f t="shared" si="100"/>
      </c>
      <c r="BY92" s="5">
        <f t="shared" si="101"/>
      </c>
      <c r="CA92" s="21"/>
    </row>
    <row r="93" spans="1:79" ht="12.75">
      <c r="A93" s="3" t="s">
        <v>59</v>
      </c>
      <c r="B93" s="9">
        <f t="shared" si="68"/>
      </c>
      <c r="C93" s="9">
        <f t="shared" si="69"/>
      </c>
      <c r="D93" s="29">
        <f t="shared" si="70"/>
      </c>
      <c r="E93" s="29">
        <f t="shared" si="71"/>
      </c>
      <c r="F93" s="19">
        <f t="shared" si="72"/>
      </c>
      <c r="G93" s="5" t="str">
        <f t="shared" si="73"/>
        <v>+++</v>
      </c>
      <c r="H93" s="5" t="s">
        <v>100</v>
      </c>
      <c r="I93" s="5" t="s">
        <v>100</v>
      </c>
      <c r="J93" s="5" t="s">
        <v>100</v>
      </c>
      <c r="K93" s="5" t="s">
        <v>100</v>
      </c>
      <c r="L93" s="20">
        <f t="shared" si="74"/>
      </c>
      <c r="M93" s="5">
        <f t="shared" si="75"/>
      </c>
      <c r="O93" s="21"/>
      <c r="P93" s="19">
        <f t="shared" si="76"/>
      </c>
      <c r="Q93" s="5">
        <f t="shared" si="77"/>
      </c>
      <c r="V93" s="20">
        <f t="shared" si="78"/>
      </c>
      <c r="W93" s="5">
        <f t="shared" si="79"/>
      </c>
      <c r="Y93" s="21"/>
      <c r="Z93" s="19">
        <f t="shared" si="80"/>
      </c>
      <c r="AA93" s="5">
        <f t="shared" si="81"/>
      </c>
      <c r="AF93" s="20">
        <f t="shared" si="82"/>
      </c>
      <c r="AG93" s="5">
        <f t="shared" si="83"/>
      </c>
      <c r="AI93" s="21"/>
      <c r="AJ93" s="20">
        <f t="shared" si="84"/>
      </c>
      <c r="AK93" s="5">
        <f t="shared" si="85"/>
      </c>
      <c r="AM93" s="21"/>
      <c r="AN93" s="19">
        <f t="shared" si="86"/>
      </c>
      <c r="AO93" s="5">
        <f t="shared" si="87"/>
      </c>
      <c r="AT93" s="20">
        <f t="shared" si="88"/>
      </c>
      <c r="AU93" s="5">
        <f t="shared" si="89"/>
      </c>
      <c r="AW93" s="21"/>
      <c r="AX93" s="19">
        <f t="shared" si="90"/>
      </c>
      <c r="AY93" s="5">
        <f t="shared" si="91"/>
      </c>
      <c r="BD93" s="20">
        <f t="shared" si="92"/>
      </c>
      <c r="BE93" s="5">
        <f t="shared" si="93"/>
      </c>
      <c r="BG93" s="21"/>
      <c r="BH93" s="19">
        <f t="shared" si="94"/>
      </c>
      <c r="BI93" s="5">
        <f t="shared" si="95"/>
      </c>
      <c r="BN93" s="20">
        <f t="shared" si="96"/>
      </c>
      <c r="BO93" s="5">
        <f t="shared" si="97"/>
      </c>
      <c r="BQ93" s="21"/>
      <c r="BR93" s="19">
        <f t="shared" si="98"/>
      </c>
      <c r="BS93" s="5">
        <f t="shared" si="99"/>
      </c>
      <c r="BX93" s="20">
        <f t="shared" si="100"/>
      </c>
      <c r="BY93" s="5">
        <f t="shared" si="101"/>
      </c>
      <c r="CA93" s="21"/>
    </row>
    <row r="94" spans="1:79" ht="12.75">
      <c r="A94" s="3" t="s">
        <v>42</v>
      </c>
      <c r="B94" s="9">
        <f t="shared" si="68"/>
      </c>
      <c r="C94" s="9">
        <f t="shared" si="69"/>
      </c>
      <c r="D94" s="29">
        <f t="shared" si="70"/>
      </c>
      <c r="E94" s="29">
        <f t="shared" si="71"/>
      </c>
      <c r="F94" s="19">
        <f t="shared" si="72"/>
      </c>
      <c r="G94" s="5">
        <f t="shared" si="73"/>
        <v>13.125</v>
      </c>
      <c r="H94" s="5">
        <v>0.5</v>
      </c>
      <c r="I94" s="5">
        <v>2.5</v>
      </c>
      <c r="J94" s="5">
        <v>11.5</v>
      </c>
      <c r="K94" s="5">
        <v>3</v>
      </c>
      <c r="L94" s="20">
        <f t="shared" si="74"/>
      </c>
      <c r="M94" s="5">
        <f t="shared" si="75"/>
        <v>0.75</v>
      </c>
      <c r="N94" s="5">
        <v>0.5</v>
      </c>
      <c r="O94" s="21">
        <v>0</v>
      </c>
      <c r="P94" s="19">
        <f t="shared" si="76"/>
      </c>
      <c r="Q94" s="5">
        <f t="shared" si="77"/>
      </c>
      <c r="V94" s="20">
        <f t="shared" si="78"/>
      </c>
      <c r="W94" s="5">
        <f t="shared" si="79"/>
      </c>
      <c r="Y94" s="21"/>
      <c r="Z94" s="19">
        <f t="shared" si="80"/>
      </c>
      <c r="AA94" s="5">
        <f t="shared" si="81"/>
      </c>
      <c r="AF94" s="20">
        <f t="shared" si="82"/>
      </c>
      <c r="AG94" s="5">
        <f t="shared" si="83"/>
      </c>
      <c r="AI94" s="21"/>
      <c r="AJ94" s="20">
        <f t="shared" si="84"/>
      </c>
      <c r="AK94" s="5">
        <f t="shared" si="85"/>
      </c>
      <c r="AM94" s="21"/>
      <c r="AN94" s="19">
        <f t="shared" si="86"/>
      </c>
      <c r="AO94" s="5">
        <f t="shared" si="87"/>
      </c>
      <c r="AT94" s="20">
        <f t="shared" si="88"/>
      </c>
      <c r="AU94" s="5">
        <f t="shared" si="89"/>
      </c>
      <c r="AW94" s="21"/>
      <c r="AX94" s="19">
        <f t="shared" si="90"/>
      </c>
      <c r="AY94" s="5">
        <f t="shared" si="91"/>
      </c>
      <c r="BD94" s="20">
        <f t="shared" si="92"/>
      </c>
      <c r="BE94" s="5">
        <f t="shared" si="93"/>
      </c>
      <c r="BG94" s="21"/>
      <c r="BH94" s="19">
        <f t="shared" si="94"/>
      </c>
      <c r="BI94" s="5">
        <f t="shared" si="95"/>
      </c>
      <c r="BN94" s="20">
        <f t="shared" si="96"/>
      </c>
      <c r="BO94" s="5">
        <f t="shared" si="97"/>
      </c>
      <c r="BQ94" s="21"/>
      <c r="BR94" s="19">
        <f t="shared" si="98"/>
      </c>
      <c r="BS94" s="5">
        <f t="shared" si="99"/>
      </c>
      <c r="BX94" s="20">
        <f t="shared" si="100"/>
      </c>
      <c r="BY94" s="5">
        <f t="shared" si="101"/>
      </c>
      <c r="CA94" s="21"/>
    </row>
    <row r="95" spans="1:79" ht="12.75">
      <c r="A95" s="3" t="s">
        <v>37</v>
      </c>
      <c r="B95" s="9">
        <f t="shared" si="68"/>
        <v>22</v>
      </c>
      <c r="C95" s="9">
        <f t="shared" si="69"/>
      </c>
      <c r="D95" s="29">
        <f t="shared" si="70"/>
        <v>20.625</v>
      </c>
      <c r="E95" s="29">
        <f t="shared" si="71"/>
        <v>22.5</v>
      </c>
      <c r="F95" s="19">
        <f t="shared" si="72"/>
        <v>21</v>
      </c>
      <c r="G95" s="5">
        <f t="shared" si="73"/>
        <v>20.625</v>
      </c>
      <c r="H95" s="5">
        <v>8</v>
      </c>
      <c r="I95" s="5">
        <v>8</v>
      </c>
      <c r="J95" s="5">
        <v>3.5</v>
      </c>
      <c r="K95" s="5">
        <v>8</v>
      </c>
      <c r="L95" s="20">
        <f t="shared" si="74"/>
      </c>
      <c r="M95" s="5" t="str">
        <f t="shared" si="75"/>
        <v>+++</v>
      </c>
      <c r="N95" s="5" t="s">
        <v>100</v>
      </c>
      <c r="O95" s="21" t="s">
        <v>100</v>
      </c>
      <c r="P95" s="19">
        <f t="shared" si="76"/>
      </c>
      <c r="Q95" s="5">
        <f t="shared" si="77"/>
      </c>
      <c r="V95" s="20">
        <f t="shared" si="78"/>
      </c>
      <c r="W95" s="5" t="str">
        <f t="shared" si="79"/>
        <v>+++</v>
      </c>
      <c r="X95" s="5" t="s">
        <v>100</v>
      </c>
      <c r="Y95" s="21" t="s">
        <v>100</v>
      </c>
      <c r="Z95" s="19">
        <f t="shared" si="80"/>
      </c>
      <c r="AA95" s="5">
        <f t="shared" si="81"/>
      </c>
      <c r="AF95" s="20">
        <f t="shared" si="82"/>
      </c>
      <c r="AG95" s="5" t="str">
        <f t="shared" si="83"/>
        <v>+++</v>
      </c>
      <c r="AH95" s="5" t="s">
        <v>100</v>
      </c>
      <c r="AI95" s="21" t="s">
        <v>100</v>
      </c>
      <c r="AJ95" s="20">
        <f t="shared" si="84"/>
        <v>23</v>
      </c>
      <c r="AK95" s="5">
        <f t="shared" si="85"/>
        <v>22.5</v>
      </c>
      <c r="AL95" s="5">
        <v>8</v>
      </c>
      <c r="AM95" s="21">
        <v>7</v>
      </c>
      <c r="AN95" s="19">
        <f t="shared" si="86"/>
      </c>
      <c r="AO95" s="5">
        <f t="shared" si="87"/>
      </c>
      <c r="AT95" s="20">
        <f t="shared" si="88"/>
      </c>
      <c r="AU95" s="5">
        <f t="shared" si="89"/>
      </c>
      <c r="AW95" s="21"/>
      <c r="AX95" s="19">
        <f t="shared" si="90"/>
      </c>
      <c r="AY95" s="5">
        <f t="shared" si="91"/>
      </c>
      <c r="BD95" s="20">
        <f t="shared" si="92"/>
      </c>
      <c r="BE95" s="5">
        <f t="shared" si="93"/>
      </c>
      <c r="BG95" s="21"/>
      <c r="BH95" s="19">
        <f t="shared" si="94"/>
      </c>
      <c r="BI95" s="5">
        <f t="shared" si="95"/>
      </c>
      <c r="BN95" s="20">
        <f t="shared" si="96"/>
      </c>
      <c r="BO95" s="5">
        <f t="shared" si="97"/>
      </c>
      <c r="BQ95" s="21"/>
      <c r="BR95" s="19">
        <f t="shared" si="98"/>
      </c>
      <c r="BS95" s="5">
        <f t="shared" si="99"/>
      </c>
      <c r="BX95" s="20">
        <f t="shared" si="100"/>
      </c>
      <c r="BY95" s="5">
        <f t="shared" si="101"/>
      </c>
      <c r="CA95" s="21"/>
    </row>
    <row r="96" spans="1:79" ht="12.75">
      <c r="A96" s="3" t="s">
        <v>0</v>
      </c>
      <c r="B96" s="9">
        <f t="shared" si="68"/>
        <v>25</v>
      </c>
      <c r="C96" s="9">
        <f t="shared" si="69"/>
      </c>
      <c r="D96" s="29">
        <f t="shared" si="70"/>
        <v>27.375</v>
      </c>
      <c r="E96" s="29">
        <f t="shared" si="71"/>
        <v>22.5</v>
      </c>
      <c r="F96" s="19">
        <f t="shared" si="72"/>
      </c>
      <c r="G96" s="5">
        <f t="shared" si="73"/>
        <v>13.875</v>
      </c>
      <c r="H96" s="5">
        <v>6</v>
      </c>
      <c r="I96" s="5">
        <v>3.5</v>
      </c>
      <c r="J96" s="5">
        <v>6</v>
      </c>
      <c r="K96" s="5">
        <v>3</v>
      </c>
      <c r="L96" s="20">
        <f t="shared" si="74"/>
      </c>
      <c r="M96" s="5" t="str">
        <f t="shared" si="75"/>
        <v>+++</v>
      </c>
      <c r="N96" s="5" t="s">
        <v>100</v>
      </c>
      <c r="O96" s="21" t="s">
        <v>100</v>
      </c>
      <c r="P96" s="19">
        <f t="shared" si="76"/>
      </c>
      <c r="Q96" s="5">
        <f t="shared" si="77"/>
      </c>
      <c r="V96" s="20">
        <f t="shared" si="78"/>
      </c>
      <c r="W96" s="5">
        <f t="shared" si="79"/>
      </c>
      <c r="Y96" s="21"/>
      <c r="Z96" s="19">
        <f t="shared" si="80"/>
      </c>
      <c r="AA96" s="5">
        <f t="shared" si="81"/>
        <v>9.75</v>
      </c>
      <c r="AB96" s="5">
        <v>4</v>
      </c>
      <c r="AC96" s="5">
        <v>4</v>
      </c>
      <c r="AD96" s="5">
        <v>0</v>
      </c>
      <c r="AE96" s="5">
        <v>5</v>
      </c>
      <c r="AF96" s="20">
        <f t="shared" si="82"/>
      </c>
      <c r="AG96" s="5">
        <f t="shared" si="83"/>
      </c>
      <c r="AI96" s="21"/>
      <c r="AJ96" s="20">
        <f t="shared" si="84"/>
      </c>
      <c r="AK96" s="5">
        <f t="shared" si="85"/>
      </c>
      <c r="AM96" s="21"/>
      <c r="AN96" s="19">
        <f t="shared" si="86"/>
        <v>27</v>
      </c>
      <c r="AO96" s="5">
        <f t="shared" si="87"/>
        <v>27.375</v>
      </c>
      <c r="AP96" s="5">
        <v>3</v>
      </c>
      <c r="AQ96" s="5">
        <v>11</v>
      </c>
      <c r="AR96" s="5">
        <v>12</v>
      </c>
      <c r="AS96" s="5">
        <v>10.5</v>
      </c>
      <c r="AT96" s="20">
        <f t="shared" si="88"/>
        <v>23</v>
      </c>
      <c r="AU96" s="5">
        <f t="shared" si="89"/>
        <v>22.5</v>
      </c>
      <c r="AV96" s="5">
        <v>6</v>
      </c>
      <c r="AW96" s="21">
        <v>9</v>
      </c>
      <c r="AX96" s="19">
        <f t="shared" si="90"/>
      </c>
      <c r="AY96" s="5">
        <f t="shared" si="91"/>
      </c>
      <c r="BD96" s="20">
        <f t="shared" si="92"/>
      </c>
      <c r="BE96" s="5">
        <f t="shared" si="93"/>
      </c>
      <c r="BG96" s="21"/>
      <c r="BH96" s="19">
        <f t="shared" si="94"/>
      </c>
      <c r="BI96" s="5">
        <f t="shared" si="95"/>
      </c>
      <c r="BN96" s="20">
        <f t="shared" si="96"/>
      </c>
      <c r="BO96" s="5">
        <f t="shared" si="97"/>
      </c>
      <c r="BQ96" s="21"/>
      <c r="BR96" s="19">
        <f t="shared" si="98"/>
      </c>
      <c r="BS96" s="5">
        <f t="shared" si="99"/>
      </c>
      <c r="BX96" s="20">
        <f t="shared" si="100"/>
      </c>
      <c r="BY96" s="5">
        <f t="shared" si="101"/>
      </c>
      <c r="CA96" s="21"/>
    </row>
    <row r="97" spans="1:79" ht="12.75">
      <c r="A97" s="3" t="s">
        <v>40</v>
      </c>
      <c r="B97" s="9">
        <f t="shared" si="68"/>
        <v>30</v>
      </c>
      <c r="C97" s="9">
        <f t="shared" si="69"/>
      </c>
      <c r="D97" s="29">
        <f t="shared" si="70"/>
        <v>30</v>
      </c>
      <c r="E97" s="29">
        <f t="shared" si="71"/>
        <v>29.25</v>
      </c>
      <c r="F97" s="19">
        <f t="shared" si="72"/>
      </c>
      <c r="G97" s="5">
        <f t="shared" si="73"/>
      </c>
      <c r="L97" s="20">
        <f t="shared" si="74"/>
      </c>
      <c r="M97" s="5">
        <f t="shared" si="75"/>
      </c>
      <c r="O97" s="21"/>
      <c r="P97" s="19">
        <f t="shared" si="76"/>
        <v>30</v>
      </c>
      <c r="Q97" s="5">
        <f t="shared" si="77"/>
        <v>30</v>
      </c>
      <c r="R97" s="5">
        <v>11</v>
      </c>
      <c r="S97" s="5">
        <v>6</v>
      </c>
      <c r="T97" s="5">
        <v>11</v>
      </c>
      <c r="U97" s="5">
        <v>12</v>
      </c>
      <c r="V97" s="20">
        <f t="shared" si="78"/>
      </c>
      <c r="W97" s="5" t="str">
        <f t="shared" si="79"/>
        <v>+++</v>
      </c>
      <c r="X97" s="5" t="s">
        <v>100</v>
      </c>
      <c r="Y97" s="21" t="s">
        <v>100</v>
      </c>
      <c r="Z97" s="19">
        <f t="shared" si="80"/>
      </c>
      <c r="AA97" s="5">
        <f t="shared" si="81"/>
      </c>
      <c r="AF97" s="20">
        <f t="shared" si="82"/>
      </c>
      <c r="AG97" s="5">
        <f t="shared" si="83"/>
      </c>
      <c r="AI97" s="21"/>
      <c r="AJ97" s="20">
        <f t="shared" si="84"/>
      </c>
      <c r="AK97" s="5">
        <f t="shared" si="85"/>
      </c>
      <c r="AM97" s="21"/>
      <c r="AN97" s="19">
        <f t="shared" si="86"/>
      </c>
      <c r="AO97" s="5">
        <f t="shared" si="87"/>
      </c>
      <c r="AT97" s="20">
        <f t="shared" si="88"/>
      </c>
      <c r="AU97" s="5">
        <f t="shared" si="89"/>
      </c>
      <c r="AW97" s="21"/>
      <c r="AX97" s="19">
        <f t="shared" si="90"/>
      </c>
      <c r="AY97" s="5">
        <f t="shared" si="91"/>
      </c>
      <c r="BD97" s="20">
        <f t="shared" si="92"/>
        <v>29</v>
      </c>
      <c r="BE97" s="5">
        <f t="shared" si="93"/>
        <v>29.25</v>
      </c>
      <c r="BF97" s="5">
        <v>10</v>
      </c>
      <c r="BG97" s="21">
        <v>9.5</v>
      </c>
      <c r="BH97" s="19">
        <f t="shared" si="94"/>
      </c>
      <c r="BI97" s="5">
        <f t="shared" si="95"/>
      </c>
      <c r="BN97" s="20">
        <f t="shared" si="96"/>
      </c>
      <c r="BO97" s="5">
        <f t="shared" si="97"/>
      </c>
      <c r="BQ97" s="21"/>
      <c r="BR97" s="19">
        <f t="shared" si="98"/>
      </c>
      <c r="BS97" s="5">
        <f t="shared" si="99"/>
      </c>
      <c r="BX97" s="20">
        <f t="shared" si="100"/>
      </c>
      <c r="BY97" s="5">
        <f t="shared" si="101"/>
      </c>
      <c r="CA97" s="21"/>
    </row>
    <row r="98" spans="1:79" ht="12.75">
      <c r="A98" s="3" t="s">
        <v>30</v>
      </c>
      <c r="B98" s="9">
        <f t="shared" si="68"/>
        <v>20</v>
      </c>
      <c r="C98" s="9">
        <f t="shared" si="69"/>
      </c>
      <c r="D98" s="29">
        <f t="shared" si="70"/>
        <v>20.625</v>
      </c>
      <c r="E98" s="29">
        <f t="shared" si="71"/>
        <v>19.5</v>
      </c>
      <c r="F98" s="19">
        <f t="shared" si="72"/>
      </c>
      <c r="G98" s="5" t="str">
        <f t="shared" si="73"/>
        <v>+++</v>
      </c>
      <c r="H98" s="5" t="s">
        <v>100</v>
      </c>
      <c r="I98" s="5" t="s">
        <v>100</v>
      </c>
      <c r="J98" s="5" t="s">
        <v>100</v>
      </c>
      <c r="K98" s="5" t="s">
        <v>100</v>
      </c>
      <c r="L98" s="20">
        <f t="shared" si="74"/>
      </c>
      <c r="M98" s="5">
        <f t="shared" si="75"/>
      </c>
      <c r="O98" s="21"/>
      <c r="P98" s="19">
        <f t="shared" si="76"/>
      </c>
      <c r="Q98" s="5">
        <f t="shared" si="77"/>
        <v>12.75</v>
      </c>
      <c r="R98" s="5">
        <v>10</v>
      </c>
      <c r="S98" s="5">
        <v>1</v>
      </c>
      <c r="T98" s="5">
        <v>1</v>
      </c>
      <c r="U98" s="5">
        <v>5</v>
      </c>
      <c r="V98" s="20">
        <f t="shared" si="78"/>
      </c>
      <c r="W98" s="5">
        <f t="shared" si="79"/>
      </c>
      <c r="Y98" s="21"/>
      <c r="Z98" s="19">
        <f t="shared" si="80"/>
      </c>
      <c r="AA98" s="5">
        <f t="shared" si="81"/>
      </c>
      <c r="AF98" s="20">
        <f t="shared" si="82"/>
      </c>
      <c r="AG98" s="5">
        <f t="shared" si="83"/>
      </c>
      <c r="AI98" s="21"/>
      <c r="AJ98" s="20">
        <f t="shared" si="84"/>
      </c>
      <c r="AK98" s="5">
        <f t="shared" si="85"/>
      </c>
      <c r="AM98" s="21"/>
      <c r="AN98" s="19">
        <f t="shared" si="86"/>
      </c>
      <c r="AO98" s="5">
        <f t="shared" si="87"/>
        <v>15.375</v>
      </c>
      <c r="AP98" s="5">
        <v>1</v>
      </c>
      <c r="AQ98" s="5">
        <v>10</v>
      </c>
      <c r="AR98" s="5">
        <v>4.5</v>
      </c>
      <c r="AS98" s="5">
        <v>5</v>
      </c>
      <c r="AT98" s="20">
        <f t="shared" si="88"/>
      </c>
      <c r="AU98" s="5">
        <f t="shared" si="89"/>
        <v>16.5</v>
      </c>
      <c r="AV98" s="5">
        <v>6</v>
      </c>
      <c r="AW98" s="21">
        <v>5</v>
      </c>
      <c r="AX98" s="19">
        <f t="shared" si="90"/>
      </c>
      <c r="AY98" s="5">
        <f t="shared" si="91"/>
        <v>14.625</v>
      </c>
      <c r="AZ98" s="5">
        <v>0</v>
      </c>
      <c r="BA98" s="5">
        <v>6</v>
      </c>
      <c r="BB98" s="5">
        <v>8.5</v>
      </c>
      <c r="BC98" s="5">
        <v>5</v>
      </c>
      <c r="BD98" s="20">
        <f t="shared" si="92"/>
        <v>20</v>
      </c>
      <c r="BE98" s="5">
        <f t="shared" si="93"/>
        <v>19.5</v>
      </c>
      <c r="BF98" s="5">
        <v>6.5</v>
      </c>
      <c r="BG98" s="21">
        <v>6.5</v>
      </c>
      <c r="BH98" s="19">
        <f t="shared" si="94"/>
        <v>21</v>
      </c>
      <c r="BI98" s="5">
        <f t="shared" si="95"/>
        <v>20.625</v>
      </c>
      <c r="BJ98" s="5">
        <v>10</v>
      </c>
      <c r="BK98" s="5">
        <v>7</v>
      </c>
      <c r="BL98" s="5">
        <v>2</v>
      </c>
      <c r="BM98" s="5">
        <v>8.5</v>
      </c>
      <c r="BN98" s="20">
        <f t="shared" si="96"/>
      </c>
      <c r="BO98" s="5">
        <f t="shared" si="97"/>
      </c>
      <c r="BQ98" s="21"/>
      <c r="BR98" s="19">
        <f t="shared" si="98"/>
      </c>
      <c r="BS98" s="5">
        <f t="shared" si="99"/>
      </c>
      <c r="BX98" s="20">
        <f t="shared" si="100"/>
      </c>
      <c r="BY98" s="5">
        <f t="shared" si="101"/>
      </c>
      <c r="CA98" s="21"/>
    </row>
    <row r="99" spans="1:79" ht="12.75">
      <c r="A99" s="3" t="s">
        <v>63</v>
      </c>
      <c r="B99" s="9">
        <f t="shared" si="68"/>
      </c>
      <c r="C99" s="9">
        <f t="shared" si="69"/>
      </c>
      <c r="D99" s="29">
        <f t="shared" si="70"/>
      </c>
      <c r="E99" s="29">
        <f t="shared" si="71"/>
      </c>
      <c r="F99" s="19">
        <f t="shared" si="72"/>
      </c>
      <c r="G99" s="5">
        <f t="shared" si="73"/>
      </c>
      <c r="L99" s="20">
        <f t="shared" si="74"/>
      </c>
      <c r="M99" s="5">
        <f t="shared" si="75"/>
      </c>
      <c r="O99" s="21"/>
      <c r="P99" s="19">
        <f t="shared" si="76"/>
      </c>
      <c r="Q99" s="5">
        <f t="shared" si="77"/>
      </c>
      <c r="V99" s="20">
        <f t="shared" si="78"/>
      </c>
      <c r="W99" s="5">
        <f t="shared" si="79"/>
      </c>
      <c r="Y99" s="21"/>
      <c r="Z99" s="19">
        <f t="shared" si="80"/>
      </c>
      <c r="AA99" s="5">
        <f t="shared" si="81"/>
      </c>
      <c r="AF99" s="20">
        <f t="shared" si="82"/>
      </c>
      <c r="AG99" s="5">
        <f t="shared" si="83"/>
      </c>
      <c r="AI99" s="21"/>
      <c r="AJ99" s="20">
        <f t="shared" si="84"/>
      </c>
      <c r="AK99" s="5">
        <f t="shared" si="85"/>
      </c>
      <c r="AM99" s="21"/>
      <c r="AN99" s="19">
        <f t="shared" si="86"/>
      </c>
      <c r="AO99" s="5">
        <f t="shared" si="87"/>
      </c>
      <c r="AT99" s="20">
        <f t="shared" si="88"/>
      </c>
      <c r="AU99" s="5">
        <f t="shared" si="89"/>
      </c>
      <c r="AW99" s="21"/>
      <c r="AX99" s="19">
        <f t="shared" si="90"/>
      </c>
      <c r="AY99" s="5">
        <f t="shared" si="91"/>
      </c>
      <c r="BD99" s="20">
        <f t="shared" si="92"/>
      </c>
      <c r="BE99" s="5">
        <f t="shared" si="93"/>
      </c>
      <c r="BG99" s="21"/>
      <c r="BH99" s="19">
        <f t="shared" si="94"/>
      </c>
      <c r="BI99" s="5">
        <f t="shared" si="95"/>
      </c>
      <c r="BN99" s="20">
        <f t="shared" si="96"/>
      </c>
      <c r="BO99" s="5">
        <f t="shared" si="97"/>
      </c>
      <c r="BQ99" s="21"/>
      <c r="BR99" s="19">
        <f t="shared" si="98"/>
      </c>
      <c r="BS99" s="5">
        <f t="shared" si="99"/>
      </c>
      <c r="BX99" s="20">
        <f t="shared" si="100"/>
      </c>
      <c r="BY99" s="5">
        <f t="shared" si="101"/>
      </c>
      <c r="CA99" s="21"/>
    </row>
    <row r="100" spans="1:79" ht="12.75">
      <c r="A100" s="3">
        <v>636674</v>
      </c>
      <c r="B100" s="9">
        <f aca="true" t="shared" si="102" ref="B100:B112">IF(AND(D100&lt;&gt;"",E100&lt;&gt;""),MIN(30,ROUND((D100+E100)/2,0)),"")</f>
        <v>21</v>
      </c>
      <c r="C100" s="9">
        <f>IF(B100=30,IF(ROUND((D100+E100)/2,0)&gt;31,"SI",""),"")</f>
      </c>
      <c r="D100" s="29">
        <f aca="true" t="shared" si="103" ref="D100:D112">IF(OR(F100&lt;&gt;"",P100&lt;&gt;"",Z100&lt;&gt;"",AN100&lt;&gt;"",AX100&lt;&gt;"",BH100&lt;&gt;"",BR100&lt;&gt;""),MAX(G100,Q100,AA100,AO100,AY100,BI100,BS100),"")</f>
        <v>21.75</v>
      </c>
      <c r="E100" s="29">
        <f aca="true" t="shared" si="104" ref="E100:E112">IF(OR(L100&lt;&gt;"",V100&lt;&gt;"",AF100&lt;&gt;"",AJ100&lt;&gt;"",AT100&lt;&gt;"",BD100&lt;&gt;"",BN100&lt;&gt;"",BX100&lt;&gt;""),MAX(M100,W100,AG100,AK100,AU100,BE100,BO100,BY100),"")</f>
        <v>21</v>
      </c>
      <c r="F100" s="19">
        <f>IF(AND(G100&lt;&gt;"",G100&lt;&gt;"+++",G100&gt;=17.5),ROUND(G100,0),"")</f>
        <v>22</v>
      </c>
      <c r="G100" s="5">
        <f>IF(H100&lt;&gt;"",IF(H100="*","+++",SUM(H100:K100)/4*3),"")</f>
        <v>21.75</v>
      </c>
      <c r="H100" s="5">
        <v>6</v>
      </c>
      <c r="I100" s="5">
        <v>1</v>
      </c>
      <c r="J100" s="5">
        <v>12</v>
      </c>
      <c r="K100" s="5">
        <v>10</v>
      </c>
      <c r="L100" s="20">
        <f>IF(AND(M100&lt;&gt;"",M100&lt;&gt;"+++",M100&gt;=17.5),ROUND(M100,0),"")</f>
      </c>
      <c r="M100" s="5">
        <f>IF(N100&lt;&gt;"",IF(N100="*","+++",SUM(N100:O100)/2*3),"")</f>
        <v>13.5</v>
      </c>
      <c r="N100" s="5">
        <v>4.5</v>
      </c>
      <c r="O100" s="21">
        <v>4.5</v>
      </c>
      <c r="P100" s="19">
        <f>IF(AND(Q100&lt;&gt;"",Q100&lt;&gt;"+++",Q100&gt;=17.5),ROUND(Q100,0),"")</f>
      </c>
      <c r="Q100" s="5">
        <f>IF(R100&lt;&gt;"",IF(R100="*","+++",SUM(R100:U100)/4*3),"")</f>
      </c>
      <c r="V100" s="20">
        <f>IF(AND(W100&lt;&gt;"",W100&lt;&gt;"+++",W100&gt;=17.5),ROUND(W100,0),"")</f>
      </c>
      <c r="W100" s="5">
        <f>IF(X100&lt;&gt;"",IF(X100="*","+++",SUM(X100:Y100)/2*3),"")</f>
        <v>8.25</v>
      </c>
      <c r="X100" s="5">
        <v>0.5</v>
      </c>
      <c r="Y100" s="21">
        <v>5</v>
      </c>
      <c r="Z100" s="19">
        <f>IF(AND(AA100&lt;&gt;"",AA100&lt;&gt;"+++",AA100&gt;=17.5),ROUND(AA100,0),"")</f>
      </c>
      <c r="AA100" s="5">
        <f>IF(AB100&lt;&gt;"",IF(AB100="*","+++",SUM(AB100:AE100)/4*3),"")</f>
      </c>
      <c r="AF100" s="20">
        <f>IF(AND(AG100&lt;&gt;"",AG100&lt;&gt;"+++",AG100&gt;=17.5),ROUND(AG100,0),"")</f>
        <v>21</v>
      </c>
      <c r="AG100" s="5">
        <f>IF(AH100&lt;&gt;"",IF(AH100="*","+++",SUM(AH100:AI100)/2*3),"")</f>
        <v>21</v>
      </c>
      <c r="AH100" s="5">
        <v>3.5</v>
      </c>
      <c r="AI100" s="21">
        <v>10.5</v>
      </c>
      <c r="AJ100" s="20">
        <f>IF(AND(AK100&lt;&gt;"",AK100&lt;&gt;"+++",AK100&gt;=17.5),ROUND(AK100,0),"")</f>
      </c>
      <c r="AK100" s="5">
        <f>IF(AL100&lt;&gt;"",IF(AL100="*","+++",SUM(AL100:AM100)/2*3),"")</f>
      </c>
      <c r="AM100" s="21"/>
      <c r="AN100" s="19">
        <f>IF(AND(AO100&lt;&gt;"",AO100&lt;&gt;"+++",AO100&gt;=17.5),ROUND(AO100,0),"")</f>
      </c>
      <c r="AO100" s="5">
        <f>IF(AP100&lt;&gt;"",IF(AP100="*","+++",SUM(AP100:AS100)/4*3),"")</f>
      </c>
      <c r="AT100" s="20">
        <f>IF(AND(AU100&lt;&gt;"",AU100&lt;&gt;"+++",AU100&gt;=17.5),ROUND(AU100,0),"")</f>
      </c>
      <c r="AU100" s="5">
        <f>IF(AV100&lt;&gt;"",IF(AV100="*","+++",SUM(AV100:AW100)/2*3),"")</f>
      </c>
      <c r="AW100" s="21"/>
      <c r="AX100" s="19">
        <f>IF(AND(AY100&lt;&gt;"",AY100&lt;&gt;"+++",AY100&gt;=17.5),ROUND(AY100,0),"")</f>
      </c>
      <c r="AY100" s="5">
        <f>IF(AZ100&lt;&gt;"",IF(AZ100="*","+++",SUM(AZ100:BC100)/4*3),"")</f>
      </c>
      <c r="BD100" s="20">
        <f>IF(AND(BE100&lt;&gt;"",BE100&lt;&gt;"+++",BE100&gt;=17.5),ROUND(BE100,0),"")</f>
      </c>
      <c r="BE100" s="5">
        <f>IF(BF100&lt;&gt;"",IF(BF100="*","+++",SUM(BF100:BG100)/2*3),"")</f>
      </c>
      <c r="BG100" s="21"/>
      <c r="BH100" s="19">
        <f>IF(AND(BI100&lt;&gt;"",BI100&lt;&gt;"+++",BI100&gt;=17.5),ROUND(BI100,0),"")</f>
      </c>
      <c r="BI100" s="5">
        <f>IF(BJ100&lt;&gt;"",IF(BJ100="*","+++",SUM(BJ100:BM100)/4*3),"")</f>
      </c>
      <c r="BN100" s="20">
        <f>IF(AND(BO100&lt;&gt;"",BO100&lt;&gt;"+++",BO100&gt;=17.5),ROUND(BO100,0),"")</f>
      </c>
      <c r="BO100" s="5">
        <f>IF(BP100&lt;&gt;"",IF(BP100="*","+++",SUM(BP100:BQ100)/2*3),"")</f>
      </c>
      <c r="BQ100" s="21"/>
      <c r="BR100" s="19">
        <f>IF(AND(BS100&lt;&gt;"",BS100&lt;&gt;"+++",BS100&gt;=17.5),ROUND(BS100,0),"")</f>
      </c>
      <c r="BS100" s="5">
        <f>IF(BT100&lt;&gt;"",IF(BT100="*","+++",SUM(BT100:BW100)/4*3),"")</f>
      </c>
      <c r="BX100" s="20">
        <f>IF(AND(BY100&lt;&gt;"",BY100&lt;&gt;"+++",BY100&gt;=17.5),ROUND(BY100,0),"")</f>
      </c>
      <c r="BY100" s="5">
        <f>IF(BZ100&lt;&gt;"",IF(BZ100="*","+++",SUM(BZ100:CA100)/2*3),"")</f>
      </c>
      <c r="CA100" s="21"/>
    </row>
    <row r="101" spans="1:79" ht="12.75">
      <c r="A101" s="3" t="s">
        <v>46</v>
      </c>
      <c r="B101" s="9">
        <f t="shared" si="102"/>
        <v>20</v>
      </c>
      <c r="C101" s="9">
        <f>IF(B101=30,IF(ROUND((D101+E101)/2,0)&gt;31,"SI",""),"")</f>
      </c>
      <c r="D101" s="29">
        <f t="shared" si="103"/>
        <v>19.5</v>
      </c>
      <c r="E101" s="29">
        <f t="shared" si="104"/>
        <v>19.5</v>
      </c>
      <c r="F101" s="19">
        <f>IF(AND(G101&lt;&gt;"",G101&lt;&gt;"+++",G101&gt;=17.5),ROUND(G101,0),"")</f>
      </c>
      <c r="G101" s="5">
        <f>IF(H101&lt;&gt;"",IF(H101="*","+++",SUM(H101:K101)/4*3),"")</f>
      </c>
      <c r="L101" s="20">
        <f>IF(AND(M101&lt;&gt;"",M101&lt;&gt;"+++",M101&gt;=17.5),ROUND(M101,0),"")</f>
      </c>
      <c r="M101" s="5">
        <f>IF(N101&lt;&gt;"",IF(N101="*","+++",SUM(N101:O101)/2*3),"")</f>
      </c>
      <c r="O101" s="21"/>
      <c r="P101" s="19">
        <f>IF(AND(Q101&lt;&gt;"",Q101&lt;&gt;"+++",Q101&gt;=17.5),ROUND(Q101,0),"")</f>
      </c>
      <c r="Q101" s="5" t="str">
        <f>IF(R101&lt;&gt;"",IF(R101="*","+++",SUM(R101:U101)/4*3),"")</f>
        <v>+++</v>
      </c>
      <c r="R101" s="5" t="s">
        <v>100</v>
      </c>
      <c r="S101" s="5" t="s">
        <v>100</v>
      </c>
      <c r="T101" s="5" t="s">
        <v>100</v>
      </c>
      <c r="U101" s="5" t="s">
        <v>100</v>
      </c>
      <c r="V101" s="20">
        <f>IF(AND(W101&lt;&gt;"",W101&lt;&gt;"+++",W101&gt;=17.5),ROUND(W101,0),"")</f>
      </c>
      <c r="W101" s="5">
        <f>IF(X101&lt;&gt;"",IF(X101="*","+++",SUM(X101:Y101)/2*3),"")</f>
      </c>
      <c r="Y101" s="21"/>
      <c r="Z101" s="19">
        <f>IF(AND(AA101&lt;&gt;"",AA101&lt;&gt;"+++",AA101&gt;=17.5),ROUND(AA101,0),"")</f>
      </c>
      <c r="AA101" s="5">
        <f>IF(AB101&lt;&gt;"",IF(AB101="*","+++",SUM(AB101:AE101)/4*3),"")</f>
        <v>14.25</v>
      </c>
      <c r="AB101" s="5">
        <v>4.5</v>
      </c>
      <c r="AC101" s="5">
        <v>12</v>
      </c>
      <c r="AD101" s="5">
        <v>2.5</v>
      </c>
      <c r="AE101" s="5">
        <v>0</v>
      </c>
      <c r="AF101" s="20">
        <f>IF(AND(AG101&lt;&gt;"",AG101&lt;&gt;"+++",AG101&gt;=17.5),ROUND(AG101,0),"")</f>
      </c>
      <c r="AG101" s="5">
        <f>IF(AH101&lt;&gt;"",IF(AH101="*","+++",SUM(AH101:AI101)/2*3),"")</f>
      </c>
      <c r="AI101" s="21"/>
      <c r="AJ101" s="20">
        <f>IF(AND(AK101&lt;&gt;"",AK101&lt;&gt;"+++",AK101&gt;=17.5),ROUND(AK101,0),"")</f>
      </c>
      <c r="AK101" s="5">
        <f>IF(AL101&lt;&gt;"",IF(AL101="*","+++",SUM(AL101:AM101)/2*3),"")</f>
      </c>
      <c r="AM101" s="21"/>
      <c r="AN101" s="19">
        <f>IF(AND(AO101&lt;&gt;"",AO101&lt;&gt;"+++",AO101&gt;=17.5),ROUND(AO101,0),"")</f>
        <v>20</v>
      </c>
      <c r="AO101" s="5">
        <f>IF(AP101&lt;&gt;"",IF(AP101="*","+++",SUM(AP101:AS101)/4*3),"")</f>
        <v>19.5</v>
      </c>
      <c r="AP101" s="5">
        <v>4</v>
      </c>
      <c r="AQ101" s="5">
        <v>9</v>
      </c>
      <c r="AR101" s="5">
        <v>9.5</v>
      </c>
      <c r="AS101" s="5">
        <v>3.5</v>
      </c>
      <c r="AT101" s="20">
        <f>IF(AND(AU101&lt;&gt;"",AU101&lt;&gt;"+++",AU101&gt;=17.5),ROUND(AU101,0),"")</f>
      </c>
      <c r="AU101" s="5">
        <f>IF(AV101&lt;&gt;"",IF(AV101="*","+++",SUM(AV101:AW101)/2*3),"")</f>
        <v>14.25</v>
      </c>
      <c r="AV101" s="5">
        <v>6</v>
      </c>
      <c r="AW101" s="21">
        <v>3.5</v>
      </c>
      <c r="AX101" s="19">
        <f>IF(AND(AY101&lt;&gt;"",AY101&lt;&gt;"+++",AY101&gt;=17.5),ROUND(AY101,0),"")</f>
      </c>
      <c r="AY101" s="5">
        <f>IF(AZ101&lt;&gt;"",IF(AZ101="*","+++",SUM(AZ101:BC101)/4*3),"")</f>
      </c>
      <c r="BD101" s="20">
        <f>IF(AND(BE101&lt;&gt;"",BE101&lt;&gt;"+++",BE101&gt;=17.5),ROUND(BE101,0),"")</f>
        <v>20</v>
      </c>
      <c r="BE101" s="5">
        <f>IF(BF101&lt;&gt;"",IF(BF101="*","+++",SUM(BF101:BG101)/2*3),"")</f>
        <v>19.5</v>
      </c>
      <c r="BF101" s="5">
        <v>6.5</v>
      </c>
      <c r="BG101" s="21">
        <v>6.5</v>
      </c>
      <c r="BH101" s="19">
        <f>IF(AND(BI101&lt;&gt;"",BI101&lt;&gt;"+++",BI101&gt;=17.5),ROUND(BI101,0),"")</f>
      </c>
      <c r="BI101" s="5">
        <f>IF(BJ101&lt;&gt;"",IF(BJ101="*","+++",SUM(BJ101:BM101)/4*3),"")</f>
      </c>
      <c r="BN101" s="20">
        <f>IF(AND(BO101&lt;&gt;"",BO101&lt;&gt;"+++",BO101&gt;=17.5),ROUND(BO101,0),"")</f>
      </c>
      <c r="BO101" s="5">
        <f>IF(BP101&lt;&gt;"",IF(BP101="*","+++",SUM(BP101:BQ101)/2*3),"")</f>
      </c>
      <c r="BQ101" s="21"/>
      <c r="BR101" s="19">
        <f>IF(AND(BS101&lt;&gt;"",BS101&lt;&gt;"+++",BS101&gt;=17.5),ROUND(BS101,0),"")</f>
      </c>
      <c r="BS101" s="5">
        <f>IF(BT101&lt;&gt;"",IF(BT101="*","+++",SUM(BT101:BW101)/4*3),"")</f>
      </c>
      <c r="BX101" s="20">
        <f>IF(AND(BY101&lt;&gt;"",BY101&lt;&gt;"+++",BY101&gt;=17.5),ROUND(BY101,0),"")</f>
      </c>
      <c r="BY101" s="5">
        <f>IF(BZ101&lt;&gt;"",IF(BZ101="*","+++",SUM(BZ101:CA101)/2*3),"")</f>
      </c>
      <c r="CA101" s="21"/>
    </row>
    <row r="102" spans="1:79" ht="12.75">
      <c r="A102" s="14">
        <v>637019</v>
      </c>
      <c r="B102" s="9">
        <f t="shared" si="102"/>
      </c>
      <c r="C102" s="9">
        <f>IF(B102=30,IF(ROUND((D102+E102)/2,0)&gt;31,"SI",""),"")</f>
      </c>
      <c r="D102" s="29">
        <f t="shared" si="103"/>
      </c>
      <c r="E102" s="29">
        <f t="shared" si="104"/>
      </c>
      <c r="F102" s="19">
        <f>IF(AND(G102&lt;&gt;"",G102&lt;&gt;"+++",G102&gt;=17.5),ROUND(G102,0),"")</f>
      </c>
      <c r="G102" s="5" t="str">
        <f>IF(H102&lt;&gt;"",IF(H102="*","+++",SUM(H102:K102)/4*3),"")</f>
        <v>+++</v>
      </c>
      <c r="H102" s="5" t="s">
        <v>100</v>
      </c>
      <c r="I102" s="5" t="s">
        <v>100</v>
      </c>
      <c r="J102" s="5" t="s">
        <v>100</v>
      </c>
      <c r="K102" s="5" t="s">
        <v>100</v>
      </c>
      <c r="L102" s="20">
        <f>IF(AND(M102&lt;&gt;"",M102&lt;&gt;"+++",M102&gt;=17.5),ROUND(M102,0),"")</f>
      </c>
      <c r="M102" s="5">
        <f>IF(N102&lt;&gt;"",IF(N102="*","+++",SUM(N102:O102)/2*3),"")</f>
      </c>
      <c r="O102" s="21"/>
      <c r="P102" s="19">
        <f>IF(AND(Q102&lt;&gt;"",Q102&lt;&gt;"+++",Q102&gt;=17.5),ROUND(Q102,0),"")</f>
      </c>
      <c r="Q102" s="5">
        <f>IF(R102&lt;&gt;"",IF(R102="*","+++",SUM(R102:U102)/4*3),"")</f>
      </c>
      <c r="V102" s="20">
        <f>IF(AND(W102&lt;&gt;"",W102&lt;&gt;"+++",W102&gt;=17.5),ROUND(W102,0),"")</f>
      </c>
      <c r="W102" s="5">
        <f>IF(X102&lt;&gt;"",IF(X102="*","+++",SUM(X102:Y102)/2*3),"")</f>
      </c>
      <c r="Y102" s="21"/>
      <c r="Z102" s="19">
        <f>IF(AND(AA102&lt;&gt;"",AA102&lt;&gt;"+++",AA102&gt;=17.5),ROUND(AA102,0),"")</f>
      </c>
      <c r="AA102" s="5">
        <f>IF(AB102&lt;&gt;"",IF(AB102="*","+++",SUM(AB102:AE102)/4*3),"")</f>
      </c>
      <c r="AF102" s="20">
        <f>IF(AND(AG102&lt;&gt;"",AG102&lt;&gt;"+++",AG102&gt;=17.5),ROUND(AG102,0),"")</f>
      </c>
      <c r="AG102" s="5">
        <f>IF(AH102&lt;&gt;"",IF(AH102="*","+++",SUM(AH102:AI102)/2*3),"")</f>
      </c>
      <c r="AI102" s="21"/>
      <c r="AJ102" s="20">
        <f>IF(AND(AK102&lt;&gt;"",AK102&lt;&gt;"+++",AK102&gt;=17.5),ROUND(AK102,0),"")</f>
      </c>
      <c r="AK102" s="5">
        <f>IF(AL102&lt;&gt;"",IF(AL102="*","+++",SUM(AL102:AM102)/2*3),"")</f>
      </c>
      <c r="AM102" s="21"/>
      <c r="AN102" s="19">
        <f>IF(AND(AO102&lt;&gt;"",AO102&lt;&gt;"+++",AO102&gt;=17.5),ROUND(AO102,0),"")</f>
      </c>
      <c r="AO102" s="5">
        <f>IF(AP102&lt;&gt;"",IF(AP102="*","+++",SUM(AP102:AS102)/4*3),"")</f>
      </c>
      <c r="AT102" s="20">
        <f>IF(AND(AU102&lt;&gt;"",AU102&lt;&gt;"+++",AU102&gt;=17.5),ROUND(AU102,0),"")</f>
      </c>
      <c r="AU102" s="5">
        <f>IF(AV102&lt;&gt;"",IF(AV102="*","+++",SUM(AV102:AW102)/2*3),"")</f>
      </c>
      <c r="AW102" s="21"/>
      <c r="AX102" s="19">
        <f>IF(AND(AY102&lt;&gt;"",AY102&lt;&gt;"+++",AY102&gt;=17.5),ROUND(AY102,0),"")</f>
      </c>
      <c r="AY102" s="5">
        <f>IF(AZ102&lt;&gt;"",IF(AZ102="*","+++",SUM(AZ102:BC102)/4*3),"")</f>
      </c>
      <c r="BD102" s="20">
        <f>IF(AND(BE102&lt;&gt;"",BE102&lt;&gt;"+++",BE102&gt;=17.5),ROUND(BE102,0),"")</f>
      </c>
      <c r="BE102" s="5">
        <f>IF(BF102&lt;&gt;"",IF(BF102="*","+++",SUM(BF102:BG102)/2*3),"")</f>
      </c>
      <c r="BG102" s="21"/>
      <c r="BH102" s="19">
        <f>IF(AND(BI102&lt;&gt;"",BI102&lt;&gt;"+++",BI102&gt;=17.5),ROUND(BI102,0),"")</f>
      </c>
      <c r="BI102" s="5">
        <f>IF(BJ102&lt;&gt;"",IF(BJ102="*","+++",SUM(BJ102:BM102)/4*3),"")</f>
      </c>
      <c r="BN102" s="20">
        <f>IF(AND(BO102&lt;&gt;"",BO102&lt;&gt;"+++",BO102&gt;=17.5),ROUND(BO102,0),"")</f>
      </c>
      <c r="BO102" s="5">
        <f>IF(BP102&lt;&gt;"",IF(BP102="*","+++",SUM(BP102:BQ102)/2*3),"")</f>
      </c>
      <c r="BQ102" s="21"/>
      <c r="BR102" s="19">
        <f>IF(AND(BS102&lt;&gt;"",BS102&lt;&gt;"+++",BS102&gt;=17.5),ROUND(BS102,0),"")</f>
      </c>
      <c r="BS102" s="5">
        <f>IF(BT102&lt;&gt;"",IF(BT102="*","+++",SUM(BT102:BW102)/4*3),"")</f>
      </c>
      <c r="BX102" s="20">
        <f>IF(AND(BY102&lt;&gt;"",BY102&lt;&gt;"+++",BY102&gt;=17.5),ROUND(BY102,0),"")</f>
      </c>
      <c r="BY102" s="5">
        <f>IF(BZ102&lt;&gt;"",IF(BZ102="*","+++",SUM(BZ102:CA102)/2*3),"")</f>
      </c>
      <c r="CA102" s="21"/>
    </row>
    <row r="103" spans="1:79" ht="12.75">
      <c r="A103" s="3" t="s">
        <v>34</v>
      </c>
      <c r="B103" s="9">
        <f t="shared" si="102"/>
      </c>
      <c r="C103" s="9">
        <f>IF(B103=30,IF(ROUND((D103+E103)/2,0)&gt;31,"SI",""),"")</f>
      </c>
      <c r="D103" s="29">
        <f t="shared" si="103"/>
      </c>
      <c r="E103" s="29">
        <f t="shared" si="104"/>
      </c>
      <c r="F103" s="19">
        <f>IF(AND(G103&lt;&gt;"",G103&lt;&gt;"+++",G103&gt;=17.5),ROUND(G103,0),"")</f>
      </c>
      <c r="G103" s="5">
        <f>IF(H103&lt;&gt;"",IF(H103="*","+++",SUM(H103:K103)/4*3),"")</f>
      </c>
      <c r="L103" s="20">
        <f>IF(AND(M103&lt;&gt;"",M103&lt;&gt;"+++",M103&gt;=17.5),ROUND(M103,0),"")</f>
      </c>
      <c r="M103" s="5">
        <f>IF(N103&lt;&gt;"",IF(N103="*","+++",SUM(N103:O103)/2*3),"")</f>
      </c>
      <c r="O103" s="21"/>
      <c r="P103" s="19">
        <f>IF(AND(Q103&lt;&gt;"",Q103&lt;&gt;"+++",Q103&gt;=17.5),ROUND(Q103,0),"")</f>
      </c>
      <c r="Q103" s="5">
        <f>IF(R103&lt;&gt;"",IF(R103="*","+++",SUM(R103:U103)/4*3),"")</f>
      </c>
      <c r="V103" s="20">
        <f>IF(AND(W103&lt;&gt;"",W103&lt;&gt;"+++",W103&gt;=17.5),ROUND(W103,0),"")</f>
      </c>
      <c r="W103" s="5">
        <f>IF(X103&lt;&gt;"",IF(X103="*","+++",SUM(X103:Y103)/2*3),"")</f>
      </c>
      <c r="Y103" s="21"/>
      <c r="Z103" s="19">
        <f>IF(AND(AA103&lt;&gt;"",AA103&lt;&gt;"+++",AA103&gt;=17.5),ROUND(AA103,0),"")</f>
      </c>
      <c r="AA103" s="5">
        <f>IF(AB103&lt;&gt;"",IF(AB103="*","+++",SUM(AB103:AE103)/4*3),"")</f>
      </c>
      <c r="AF103" s="20">
        <f>IF(AND(AG103&lt;&gt;"",AG103&lt;&gt;"+++",AG103&gt;=17.5),ROUND(AG103,0),"")</f>
      </c>
      <c r="AG103" s="5">
        <f>IF(AH103&lt;&gt;"",IF(AH103="*","+++",SUM(AH103:AI103)/2*3),"")</f>
      </c>
      <c r="AI103" s="21"/>
      <c r="AJ103" s="20">
        <f>IF(AND(AK103&lt;&gt;"",AK103&lt;&gt;"+++",AK103&gt;=17.5),ROUND(AK103,0),"")</f>
      </c>
      <c r="AK103" s="5">
        <f>IF(AL103&lt;&gt;"",IF(AL103="*","+++",SUM(AL103:AM103)/2*3),"")</f>
      </c>
      <c r="AM103" s="21"/>
      <c r="AN103" s="19">
        <f>IF(AND(AO103&lt;&gt;"",AO103&lt;&gt;"+++",AO103&gt;=17.5),ROUND(AO103,0),"")</f>
      </c>
      <c r="AO103" s="5">
        <f>IF(AP103&lt;&gt;"",IF(AP103="*","+++",SUM(AP103:AS103)/4*3),"")</f>
      </c>
      <c r="AT103" s="20">
        <f>IF(AND(AU103&lt;&gt;"",AU103&lt;&gt;"+++",AU103&gt;=17.5),ROUND(AU103,0),"")</f>
      </c>
      <c r="AU103" s="5">
        <f>IF(AV103&lt;&gt;"",IF(AV103="*","+++",SUM(AV103:AW103)/2*3),"")</f>
      </c>
      <c r="AW103" s="21"/>
      <c r="AX103" s="19">
        <f>IF(AND(AY103&lt;&gt;"",AY103&lt;&gt;"+++",AY103&gt;=17.5),ROUND(AY103,0),"")</f>
      </c>
      <c r="AY103" s="5">
        <f>IF(AZ103&lt;&gt;"",IF(AZ103="*","+++",SUM(AZ103:BC103)/4*3),"")</f>
      </c>
      <c r="BD103" s="20">
        <f>IF(AND(BE103&lt;&gt;"",BE103&lt;&gt;"+++",BE103&gt;=17.5),ROUND(BE103,0),"")</f>
      </c>
      <c r="BE103" s="5">
        <f>IF(BF103&lt;&gt;"",IF(BF103="*","+++",SUM(BF103:BG103)/2*3),"")</f>
      </c>
      <c r="BG103" s="21"/>
      <c r="BH103" s="19">
        <f>IF(AND(BI103&lt;&gt;"",BI103&lt;&gt;"+++",BI103&gt;=17.5),ROUND(BI103,0),"")</f>
      </c>
      <c r="BI103" s="5">
        <f>IF(BJ103&lt;&gt;"",IF(BJ103="*","+++",SUM(BJ103:BM103)/4*3),"")</f>
      </c>
      <c r="BN103" s="20">
        <f>IF(AND(BO103&lt;&gt;"",BO103&lt;&gt;"+++",BO103&gt;=17.5),ROUND(BO103,0),"")</f>
      </c>
      <c r="BO103" s="5">
        <f>IF(BP103&lt;&gt;"",IF(BP103="*","+++",SUM(BP103:BQ103)/2*3),"")</f>
      </c>
      <c r="BQ103" s="21"/>
      <c r="BR103" s="19">
        <f>IF(AND(BS103&lt;&gt;"",BS103&lt;&gt;"+++",BS103&gt;=17.5),ROUND(BS103,0),"")</f>
      </c>
      <c r="BS103" s="5">
        <f>IF(BT103&lt;&gt;"",IF(BT103="*","+++",SUM(BT103:BW103)/4*3),"")</f>
      </c>
      <c r="BX103" s="20">
        <f>IF(AND(BY103&lt;&gt;"",BY103&lt;&gt;"+++",BY103&gt;=17.5),ROUND(BY103,0),"")</f>
      </c>
      <c r="BY103" s="5">
        <f>IF(BZ103&lt;&gt;"",IF(BZ103="*","+++",SUM(BZ103:CA103)/2*3),"")</f>
      </c>
      <c r="CA103" s="21"/>
    </row>
    <row r="104" spans="1:79" ht="12.75">
      <c r="A104" s="3" t="s">
        <v>48</v>
      </c>
      <c r="B104" s="9">
        <f t="shared" si="102"/>
        <v>24</v>
      </c>
      <c r="C104" s="9">
        <f>IF(B104=30,IF(ROUND((D104+E104)/2,0)&gt;31,"SI",""),"")</f>
      </c>
      <c r="D104" s="29">
        <f t="shared" si="103"/>
        <v>22.875</v>
      </c>
      <c r="E104" s="29">
        <f t="shared" si="104"/>
        <v>24.75</v>
      </c>
      <c r="F104" s="19">
        <f>IF(AND(G104&lt;&gt;"",G104&lt;&gt;"+++",G104&gt;=17.5),ROUND(G104,0),"")</f>
        <v>23</v>
      </c>
      <c r="G104" s="5">
        <f>IF(H104&lt;&gt;"",IF(H104="*","+++",SUM(H104:K104)/4*3),"")</f>
        <v>22.875</v>
      </c>
      <c r="H104" s="5">
        <v>8.5</v>
      </c>
      <c r="I104" s="5">
        <v>5.5</v>
      </c>
      <c r="J104" s="5">
        <v>5.5</v>
      </c>
      <c r="K104" s="5">
        <v>11</v>
      </c>
      <c r="L104" s="20">
        <f>IF(AND(M104&lt;&gt;"",M104&lt;&gt;"+++",M104&gt;=17.5),ROUND(M104,0),"")</f>
        <v>25</v>
      </c>
      <c r="M104" s="5">
        <f>IF(N104&lt;&gt;"",IF(N104="*","+++",SUM(N104:O104)/2*3),"")</f>
        <v>24.75</v>
      </c>
      <c r="N104" s="5">
        <v>9.5</v>
      </c>
      <c r="O104" s="21">
        <v>7</v>
      </c>
      <c r="P104" s="19">
        <f>IF(AND(Q104&lt;&gt;"",Q104&lt;&gt;"+++",Q104&gt;=17.5),ROUND(Q104,0),"")</f>
      </c>
      <c r="Q104" s="5">
        <f>IF(R104&lt;&gt;"",IF(R104="*","+++",SUM(R104:U104)/4*3),"")</f>
      </c>
      <c r="V104" s="20">
        <f>IF(AND(W104&lt;&gt;"",W104&lt;&gt;"+++",W104&gt;=17.5),ROUND(W104,0),"")</f>
      </c>
      <c r="W104" s="5">
        <f>IF(X104&lt;&gt;"",IF(X104="*","+++",SUM(X104:Y104)/2*3),"")</f>
      </c>
      <c r="Y104" s="21"/>
      <c r="Z104" s="19">
        <f>IF(AND(AA104&lt;&gt;"",AA104&lt;&gt;"+++",AA104&gt;=17.5),ROUND(AA104,0),"")</f>
      </c>
      <c r="AA104" s="5">
        <f>IF(AB104&lt;&gt;"",IF(AB104="*","+++",SUM(AB104:AE104)/4*3),"")</f>
      </c>
      <c r="AF104" s="20">
        <f>IF(AND(AG104&lt;&gt;"",AG104&lt;&gt;"+++",AG104&gt;=17.5),ROUND(AG104,0),"")</f>
      </c>
      <c r="AG104" s="5">
        <f>IF(AH104&lt;&gt;"",IF(AH104="*","+++",SUM(AH104:AI104)/2*3),"")</f>
      </c>
      <c r="AI104" s="21"/>
      <c r="AJ104" s="20">
        <f>IF(AND(AK104&lt;&gt;"",AK104&lt;&gt;"+++",AK104&gt;=17.5),ROUND(AK104,0),"")</f>
      </c>
      <c r="AK104" s="5">
        <f>IF(AL104&lt;&gt;"",IF(AL104="*","+++",SUM(AL104:AM104)/2*3),"")</f>
      </c>
      <c r="AM104" s="21"/>
      <c r="AN104" s="19">
        <f>IF(AND(AO104&lt;&gt;"",AO104&lt;&gt;"+++",AO104&gt;=17.5),ROUND(AO104,0),"")</f>
      </c>
      <c r="AO104" s="5">
        <f>IF(AP104&lt;&gt;"",IF(AP104="*","+++",SUM(AP104:AS104)/4*3),"")</f>
      </c>
      <c r="AT104" s="20">
        <f>IF(AND(AU104&lt;&gt;"",AU104&lt;&gt;"+++",AU104&gt;=17.5),ROUND(AU104,0),"")</f>
      </c>
      <c r="AU104" s="5">
        <f>IF(AV104&lt;&gt;"",IF(AV104="*","+++",SUM(AV104:AW104)/2*3),"")</f>
      </c>
      <c r="AW104" s="21"/>
      <c r="AX104" s="19">
        <f>IF(AND(AY104&lt;&gt;"",AY104&lt;&gt;"+++",AY104&gt;=17.5),ROUND(AY104,0),"")</f>
      </c>
      <c r="AY104" s="5">
        <f>IF(AZ104&lt;&gt;"",IF(AZ104="*","+++",SUM(AZ104:BC104)/4*3),"")</f>
      </c>
      <c r="BD104" s="20">
        <f>IF(AND(BE104&lt;&gt;"",BE104&lt;&gt;"+++",BE104&gt;=17.5),ROUND(BE104,0),"")</f>
      </c>
      <c r="BE104" s="5">
        <f>IF(BF104&lt;&gt;"",IF(BF104="*","+++",SUM(BF104:BG104)/2*3),"")</f>
      </c>
      <c r="BG104" s="21"/>
      <c r="BH104" s="19">
        <f>IF(AND(BI104&lt;&gt;"",BI104&lt;&gt;"+++",BI104&gt;=17.5),ROUND(BI104,0),"")</f>
      </c>
      <c r="BI104" s="5">
        <f>IF(BJ104&lt;&gt;"",IF(BJ104="*","+++",SUM(BJ104:BM104)/4*3),"")</f>
      </c>
      <c r="BN104" s="20">
        <f>IF(AND(BO104&lt;&gt;"",BO104&lt;&gt;"+++",BO104&gt;=17.5),ROUND(BO104,0),"")</f>
      </c>
      <c r="BO104" s="5">
        <f>IF(BP104&lt;&gt;"",IF(BP104="*","+++",SUM(BP104:BQ104)/2*3),"")</f>
      </c>
      <c r="BQ104" s="21"/>
      <c r="BR104" s="19">
        <f>IF(AND(BS104&lt;&gt;"",BS104&lt;&gt;"+++",BS104&gt;=17.5),ROUND(BS104,0),"")</f>
      </c>
      <c r="BS104" s="5">
        <f>IF(BT104&lt;&gt;"",IF(BT104="*","+++",SUM(BT104:BW104)/4*3),"")</f>
      </c>
      <c r="BX104" s="20">
        <f>IF(AND(BY104&lt;&gt;"",BY104&lt;&gt;"+++",BY104&gt;=17.5),ROUND(BY104,0),"")</f>
      </c>
      <c r="BY104" s="5">
        <f>IF(BZ104&lt;&gt;"",IF(BZ104="*","+++",SUM(BZ104:CA104)/2*3),"")</f>
      </c>
      <c r="CA104" s="21"/>
    </row>
    <row r="105" spans="1:79" ht="12.75">
      <c r="A105" s="14" t="s">
        <v>92</v>
      </c>
      <c r="B105" s="9">
        <f t="shared" si="102"/>
        <v>26</v>
      </c>
      <c r="C105" s="9">
        <f>IF(B105=30,IF(ROUND((D105+E105)/2,0)&gt;31,"SI",""),"")</f>
      </c>
      <c r="D105" s="29">
        <f t="shared" si="103"/>
        <v>31.5</v>
      </c>
      <c r="E105" s="29">
        <f t="shared" si="104"/>
        <v>19.5</v>
      </c>
      <c r="F105" s="19">
        <f>IF(AND(G105&lt;&gt;"",G105&lt;&gt;"+++",G105&gt;=17.5),ROUND(G105,0),"")</f>
      </c>
      <c r="G105" s="5">
        <f>IF(H105&lt;&gt;"",IF(H105="*","+++",SUM(H105:K105)/4*3),"")</f>
      </c>
      <c r="L105" s="20">
        <f>IF(AND(M105&lt;&gt;"",M105&lt;&gt;"+++",M105&gt;=17.5),ROUND(M105,0),"")</f>
      </c>
      <c r="M105" s="5">
        <f>IF(N105&lt;&gt;"",IF(N105="*","+++",SUM(N105:O105)/2*3),"")</f>
      </c>
      <c r="O105" s="21"/>
      <c r="P105" s="19">
        <f>IF(AND(Q105&lt;&gt;"",Q105&lt;&gt;"+++",Q105&gt;=17.5),ROUND(Q105,0),"")</f>
        <v>32</v>
      </c>
      <c r="Q105" s="5">
        <f>IF(R105&lt;&gt;"",IF(R105="*","+++",SUM(R105:U105)/4*3),"")</f>
        <v>31.5</v>
      </c>
      <c r="R105" s="5">
        <v>9</v>
      </c>
      <c r="S105" s="5">
        <v>9</v>
      </c>
      <c r="T105" s="5">
        <v>12</v>
      </c>
      <c r="U105" s="5">
        <v>12</v>
      </c>
      <c r="V105" s="20">
        <f>IF(AND(W105&lt;&gt;"",W105&lt;&gt;"+++",W105&gt;=17.5),ROUND(W105,0),"")</f>
        <v>20</v>
      </c>
      <c r="W105" s="5">
        <f>IF(X105&lt;&gt;"",IF(X105="*","+++",SUM(X105:Y105)/2*3),"")</f>
        <v>19.5</v>
      </c>
      <c r="X105" s="5">
        <v>7</v>
      </c>
      <c r="Y105" s="21">
        <v>6</v>
      </c>
      <c r="Z105" s="19">
        <f>IF(AND(AA105&lt;&gt;"",AA105&lt;&gt;"+++",AA105&gt;=17.5),ROUND(AA105,0),"")</f>
      </c>
      <c r="AA105" s="5">
        <f>IF(AB105&lt;&gt;"",IF(AB105="*","+++",SUM(AB105:AE105)/4*3),"")</f>
      </c>
      <c r="AF105" s="20">
        <f>IF(AND(AG105&lt;&gt;"",AG105&lt;&gt;"+++",AG105&gt;=17.5),ROUND(AG105,0),"")</f>
      </c>
      <c r="AG105" s="5">
        <f>IF(AH105&lt;&gt;"",IF(AH105="*","+++",SUM(AH105:AI105)/2*3),"")</f>
      </c>
      <c r="AI105" s="21"/>
      <c r="AJ105" s="20">
        <f>IF(AND(AK105&lt;&gt;"",AK105&lt;&gt;"+++",AK105&gt;=17.5),ROUND(AK105,0),"")</f>
      </c>
      <c r="AK105" s="5">
        <f>IF(AL105&lt;&gt;"",IF(AL105="*","+++",SUM(AL105:AM105)/2*3),"")</f>
      </c>
      <c r="AM105" s="21"/>
      <c r="AN105" s="19">
        <f>IF(AND(AO105&lt;&gt;"",AO105&lt;&gt;"+++",AO105&gt;=17.5),ROUND(AO105,0),"")</f>
      </c>
      <c r="AO105" s="5">
        <f>IF(AP105&lt;&gt;"",IF(AP105="*","+++",SUM(AP105:AS105)/4*3),"")</f>
      </c>
      <c r="AT105" s="20">
        <f>IF(AND(AU105&lt;&gt;"",AU105&lt;&gt;"+++",AU105&gt;=17.5),ROUND(AU105,0),"")</f>
      </c>
      <c r="AU105" s="5">
        <f>IF(AV105&lt;&gt;"",IF(AV105="*","+++",SUM(AV105:AW105)/2*3),"")</f>
      </c>
      <c r="AW105" s="21"/>
      <c r="AX105" s="19">
        <f>IF(AND(AY105&lt;&gt;"",AY105&lt;&gt;"+++",AY105&gt;=17.5),ROUND(AY105,0),"")</f>
      </c>
      <c r="AY105" s="5">
        <f>IF(AZ105&lt;&gt;"",IF(AZ105="*","+++",SUM(AZ105:BC105)/4*3),"")</f>
      </c>
      <c r="BD105" s="20">
        <f>IF(AND(BE105&lt;&gt;"",BE105&lt;&gt;"+++",BE105&gt;=17.5),ROUND(BE105,0),"")</f>
      </c>
      <c r="BE105" s="5">
        <f>IF(BF105&lt;&gt;"",IF(BF105="*","+++",SUM(BF105:BG105)/2*3),"")</f>
      </c>
      <c r="BG105" s="21"/>
      <c r="BH105" s="19">
        <f>IF(AND(BI105&lt;&gt;"",BI105&lt;&gt;"+++",BI105&gt;=17.5),ROUND(BI105,0),"")</f>
      </c>
      <c r="BI105" s="5">
        <f>IF(BJ105&lt;&gt;"",IF(BJ105="*","+++",SUM(BJ105:BM105)/4*3),"")</f>
      </c>
      <c r="BN105" s="20">
        <f>IF(AND(BO105&lt;&gt;"",BO105&lt;&gt;"+++",BO105&gt;=17.5),ROUND(BO105,0),"")</f>
      </c>
      <c r="BO105" s="5">
        <f>IF(BP105&lt;&gt;"",IF(BP105="*","+++",SUM(BP105:BQ105)/2*3),"")</f>
      </c>
      <c r="BQ105" s="21"/>
      <c r="BR105" s="19">
        <f>IF(AND(BS105&lt;&gt;"",BS105&lt;&gt;"+++",BS105&gt;=17.5),ROUND(BS105,0),"")</f>
      </c>
      <c r="BS105" s="5">
        <f>IF(BT105&lt;&gt;"",IF(BT105="*","+++",SUM(BT105:BW105)/4*3),"")</f>
      </c>
      <c r="BX105" s="20">
        <f>IF(AND(BY105&lt;&gt;"",BY105&lt;&gt;"+++",BY105&gt;=17.5),ROUND(BY105,0),"")</f>
      </c>
      <c r="BY105" s="5">
        <f>IF(BZ105&lt;&gt;"",IF(BZ105="*","+++",SUM(BZ105:CA105)/2*3),"")</f>
      </c>
      <c r="CA105" s="21"/>
    </row>
    <row r="106" spans="1:79" ht="12.75">
      <c r="A106" s="3" t="s">
        <v>11</v>
      </c>
      <c r="B106" s="9">
        <f t="shared" si="102"/>
        <v>29</v>
      </c>
      <c r="C106" s="9">
        <f>IF(B106=30,IF(ROUND((D106+E106)/2,0)&gt;31,"SI",""),"")</f>
      </c>
      <c r="D106" s="29">
        <f t="shared" si="103"/>
        <v>27.75</v>
      </c>
      <c r="E106" s="29">
        <f t="shared" si="104"/>
        <v>30.75</v>
      </c>
      <c r="F106" s="19">
        <f>IF(AND(G106&lt;&gt;"",G106&lt;&gt;"+++",G106&gt;=17.5),ROUND(G106,0),"")</f>
        <v>28</v>
      </c>
      <c r="G106" s="5">
        <f>IF(H106&lt;&gt;"",IF(H106="*","+++",SUM(H106:K106)/4*3),"")</f>
        <v>27.75</v>
      </c>
      <c r="H106" s="5">
        <v>11.5</v>
      </c>
      <c r="I106" s="5">
        <v>10</v>
      </c>
      <c r="J106" s="5">
        <v>11.5</v>
      </c>
      <c r="K106" s="5">
        <v>4</v>
      </c>
      <c r="L106" s="20">
        <f>IF(AND(M106&lt;&gt;"",M106&lt;&gt;"+++",M106&gt;=17.5),ROUND(M106,0),"")</f>
      </c>
      <c r="M106" s="5" t="str">
        <f>IF(N106&lt;&gt;"",IF(N106="*","+++",SUM(N106:O106)/2*3),"")</f>
        <v>+++</v>
      </c>
      <c r="N106" s="5" t="s">
        <v>100</v>
      </c>
      <c r="O106" s="21" t="s">
        <v>100</v>
      </c>
      <c r="P106" s="19">
        <f>IF(AND(Q106&lt;&gt;"",Q106&lt;&gt;"+++",Q106&gt;=17.5),ROUND(Q106,0),"")</f>
      </c>
      <c r="Q106" s="5">
        <f>IF(R106&lt;&gt;"",IF(R106="*","+++",SUM(R106:U106)/4*3),"")</f>
      </c>
      <c r="V106" s="20">
        <f>IF(AND(W106&lt;&gt;"",W106&lt;&gt;"+++",W106&gt;=17.5),ROUND(W106,0),"")</f>
        <v>31</v>
      </c>
      <c r="W106" s="5">
        <f>IF(X106&lt;&gt;"",IF(X106="*","+++",SUM(X106:Y106)/2*3),"")</f>
        <v>30.75</v>
      </c>
      <c r="X106" s="5">
        <v>11.5</v>
      </c>
      <c r="Y106" s="21">
        <v>9</v>
      </c>
      <c r="Z106" s="19">
        <f>IF(AND(AA106&lt;&gt;"",AA106&lt;&gt;"+++",AA106&gt;=17.5),ROUND(AA106,0),"")</f>
      </c>
      <c r="AA106" s="5">
        <f>IF(AB106&lt;&gt;"",IF(AB106="*","+++",SUM(AB106:AE106)/4*3),"")</f>
      </c>
      <c r="AF106" s="20">
        <f>IF(AND(AG106&lt;&gt;"",AG106&lt;&gt;"+++",AG106&gt;=17.5),ROUND(AG106,0),"")</f>
      </c>
      <c r="AG106" s="5">
        <f>IF(AH106&lt;&gt;"",IF(AH106="*","+++",SUM(AH106:AI106)/2*3),"")</f>
      </c>
      <c r="AI106" s="21"/>
      <c r="AJ106" s="20">
        <f>IF(AND(AK106&lt;&gt;"",AK106&lt;&gt;"+++",AK106&gt;=17.5),ROUND(AK106,0),"")</f>
      </c>
      <c r="AK106" s="5">
        <f>IF(AL106&lt;&gt;"",IF(AL106="*","+++",SUM(AL106:AM106)/2*3),"")</f>
      </c>
      <c r="AM106" s="21"/>
      <c r="AN106" s="19">
        <f>IF(AND(AO106&lt;&gt;"",AO106&lt;&gt;"+++",AO106&gt;=17.5),ROUND(AO106,0),"")</f>
      </c>
      <c r="AO106" s="5">
        <f>IF(AP106&lt;&gt;"",IF(AP106="*","+++",SUM(AP106:AS106)/4*3),"")</f>
      </c>
      <c r="AT106" s="20">
        <f>IF(AND(AU106&lt;&gt;"",AU106&lt;&gt;"+++",AU106&gt;=17.5),ROUND(AU106,0),"")</f>
      </c>
      <c r="AU106" s="5">
        <f>IF(AV106&lt;&gt;"",IF(AV106="*","+++",SUM(AV106:AW106)/2*3),"")</f>
      </c>
      <c r="AW106" s="21"/>
      <c r="AX106" s="19">
        <f>IF(AND(AY106&lt;&gt;"",AY106&lt;&gt;"+++",AY106&gt;=17.5),ROUND(AY106,0),"")</f>
      </c>
      <c r="AY106" s="5">
        <f>IF(AZ106&lt;&gt;"",IF(AZ106="*","+++",SUM(AZ106:BC106)/4*3),"")</f>
      </c>
      <c r="BD106" s="20">
        <f>IF(AND(BE106&lt;&gt;"",BE106&lt;&gt;"+++",BE106&gt;=17.5),ROUND(BE106,0),"")</f>
      </c>
      <c r="BE106" s="5">
        <f>IF(BF106&lt;&gt;"",IF(BF106="*","+++",SUM(BF106:BG106)/2*3),"")</f>
      </c>
      <c r="BG106" s="21"/>
      <c r="BH106" s="19">
        <f>IF(AND(BI106&lt;&gt;"",BI106&lt;&gt;"+++",BI106&gt;=17.5),ROUND(BI106,0),"")</f>
      </c>
      <c r="BI106" s="5">
        <f>IF(BJ106&lt;&gt;"",IF(BJ106="*","+++",SUM(BJ106:BM106)/4*3),"")</f>
      </c>
      <c r="BN106" s="20">
        <f>IF(AND(BO106&lt;&gt;"",BO106&lt;&gt;"+++",BO106&gt;=17.5),ROUND(BO106,0),"")</f>
      </c>
      <c r="BO106" s="5">
        <f>IF(BP106&lt;&gt;"",IF(BP106="*","+++",SUM(BP106:BQ106)/2*3),"")</f>
      </c>
      <c r="BQ106" s="21"/>
      <c r="BR106" s="19">
        <f>IF(AND(BS106&lt;&gt;"",BS106&lt;&gt;"+++",BS106&gt;=17.5),ROUND(BS106,0),"")</f>
      </c>
      <c r="BS106" s="5">
        <f>IF(BT106&lt;&gt;"",IF(BT106="*","+++",SUM(BT106:BW106)/4*3),"")</f>
      </c>
      <c r="BX106" s="20">
        <f>IF(AND(BY106&lt;&gt;"",BY106&lt;&gt;"+++",BY106&gt;=17.5),ROUND(BY106,0),"")</f>
      </c>
      <c r="BY106" s="5">
        <f>IF(BZ106&lt;&gt;"",IF(BZ106="*","+++",SUM(BZ106:CA106)/2*3),"")</f>
      </c>
      <c r="CA106" s="21"/>
    </row>
    <row r="107" spans="1:79" ht="12.75">
      <c r="A107" s="3" t="s">
        <v>3</v>
      </c>
      <c r="B107" s="9">
        <f t="shared" si="102"/>
        <v>21</v>
      </c>
      <c r="C107" s="9">
        <f>IF(B107=30,IF(ROUND((D107+E107)/2,0)&gt;31,"SI",""),"")</f>
      </c>
      <c r="D107" s="29">
        <f t="shared" si="103"/>
        <v>22.5</v>
      </c>
      <c r="E107" s="29">
        <f t="shared" si="104"/>
        <v>20.25</v>
      </c>
      <c r="F107" s="19">
        <f>IF(AND(G107&lt;&gt;"",G107&lt;&gt;"+++",G107&gt;=17.5),ROUND(G107,0),"")</f>
        <v>23</v>
      </c>
      <c r="G107" s="5">
        <f>IF(H107&lt;&gt;"",IF(H107="*","+++",SUM(H107:K107)/4*3),"")</f>
        <v>22.5</v>
      </c>
      <c r="H107" s="5">
        <v>11</v>
      </c>
      <c r="I107" s="5">
        <v>7.5</v>
      </c>
      <c r="J107" s="5">
        <v>7.5</v>
      </c>
      <c r="K107" s="5">
        <v>4</v>
      </c>
      <c r="L107" s="20">
        <f>IF(AND(M107&lt;&gt;"",M107&lt;&gt;"+++",M107&gt;=17.5),ROUND(M107,0),"")</f>
      </c>
      <c r="M107" s="5">
        <f>IF(N107&lt;&gt;"",IF(N107="*","+++",SUM(N107:O107)/2*3),"")</f>
        <v>11.25</v>
      </c>
      <c r="N107" s="5">
        <v>7.5</v>
      </c>
      <c r="O107" s="21">
        <v>0</v>
      </c>
      <c r="P107" s="19">
        <f>IF(AND(Q107&lt;&gt;"",Q107&lt;&gt;"+++",Q107&gt;=17.5),ROUND(Q107,0),"")</f>
      </c>
      <c r="Q107" s="5">
        <f>IF(R107&lt;&gt;"",IF(R107="*","+++",SUM(R107:U107)/4*3),"")</f>
      </c>
      <c r="V107" s="20">
        <f>IF(AND(W107&lt;&gt;"",W107&lt;&gt;"+++",W107&gt;=17.5),ROUND(W107,0),"")</f>
      </c>
      <c r="W107" s="5">
        <f>IF(X107&lt;&gt;"",IF(X107="*","+++",SUM(X107:Y107)/2*3),"")</f>
        <v>7.5</v>
      </c>
      <c r="X107" s="5">
        <v>1</v>
      </c>
      <c r="Y107" s="21">
        <v>4</v>
      </c>
      <c r="Z107" s="19">
        <f>IF(AND(AA107&lt;&gt;"",AA107&lt;&gt;"+++",AA107&gt;=17.5),ROUND(AA107,0),"")</f>
      </c>
      <c r="AA107" s="5">
        <f>IF(AB107&lt;&gt;"",IF(AB107="*","+++",SUM(AB107:AE107)/4*3),"")</f>
      </c>
      <c r="AF107" s="20">
        <f>IF(AND(AG107&lt;&gt;"",AG107&lt;&gt;"+++",AG107&gt;=17.5),ROUND(AG107,0),"")</f>
        <v>20</v>
      </c>
      <c r="AG107" s="5">
        <f>IF(AH107&lt;&gt;"",IF(AH107="*","+++",SUM(AH107:AI107)/2*3),"")</f>
        <v>20.25</v>
      </c>
      <c r="AH107" s="5">
        <v>5</v>
      </c>
      <c r="AI107" s="21">
        <v>8.5</v>
      </c>
      <c r="AJ107" s="20">
        <f>IF(AND(AK107&lt;&gt;"",AK107&lt;&gt;"+++",AK107&gt;=17.5),ROUND(AK107,0),"")</f>
      </c>
      <c r="AK107" s="5">
        <f>IF(AL107&lt;&gt;"",IF(AL107="*","+++",SUM(AL107:AM107)/2*3),"")</f>
      </c>
      <c r="AM107" s="21"/>
      <c r="AN107" s="19">
        <f>IF(AND(AO107&lt;&gt;"",AO107&lt;&gt;"+++",AO107&gt;=17.5),ROUND(AO107,0),"")</f>
      </c>
      <c r="AO107" s="5">
        <f>IF(AP107&lt;&gt;"",IF(AP107="*","+++",SUM(AP107:AS107)/4*3),"")</f>
      </c>
      <c r="AT107" s="20">
        <f>IF(AND(AU107&lt;&gt;"",AU107&lt;&gt;"+++",AU107&gt;=17.5),ROUND(AU107,0),"")</f>
      </c>
      <c r="AU107" s="5">
        <f>IF(AV107&lt;&gt;"",IF(AV107="*","+++",SUM(AV107:AW107)/2*3),"")</f>
      </c>
      <c r="AW107" s="21"/>
      <c r="AX107" s="19">
        <f>IF(AND(AY107&lt;&gt;"",AY107&lt;&gt;"+++",AY107&gt;=17.5),ROUND(AY107,0),"")</f>
      </c>
      <c r="AY107" s="5">
        <f>IF(AZ107&lt;&gt;"",IF(AZ107="*","+++",SUM(AZ107:BC107)/4*3),"")</f>
      </c>
      <c r="BD107" s="20">
        <f>IF(AND(BE107&lt;&gt;"",BE107&lt;&gt;"+++",BE107&gt;=17.5),ROUND(BE107,0),"")</f>
      </c>
      <c r="BE107" s="5">
        <f>IF(BF107&lt;&gt;"",IF(BF107="*","+++",SUM(BF107:BG107)/2*3),"")</f>
      </c>
      <c r="BG107" s="21"/>
      <c r="BH107" s="19">
        <f>IF(AND(BI107&lt;&gt;"",BI107&lt;&gt;"+++",BI107&gt;=17.5),ROUND(BI107,0),"")</f>
      </c>
      <c r="BI107" s="5">
        <f>IF(BJ107&lt;&gt;"",IF(BJ107="*","+++",SUM(BJ107:BM107)/4*3),"")</f>
      </c>
      <c r="BN107" s="20">
        <f>IF(AND(BO107&lt;&gt;"",BO107&lt;&gt;"+++",BO107&gt;=17.5),ROUND(BO107,0),"")</f>
      </c>
      <c r="BO107" s="5">
        <f>IF(BP107&lt;&gt;"",IF(BP107="*","+++",SUM(BP107:BQ107)/2*3),"")</f>
      </c>
      <c r="BQ107" s="21"/>
      <c r="BR107" s="19">
        <f>IF(AND(BS107&lt;&gt;"",BS107&lt;&gt;"+++",BS107&gt;=17.5),ROUND(BS107,0),"")</f>
      </c>
      <c r="BS107" s="5">
        <f>IF(BT107&lt;&gt;"",IF(BT107="*","+++",SUM(BT107:BW107)/4*3),"")</f>
      </c>
      <c r="BX107" s="20">
        <f>IF(AND(BY107&lt;&gt;"",BY107&lt;&gt;"+++",BY107&gt;=17.5),ROUND(BY107,0),"")</f>
      </c>
      <c r="BY107" s="5">
        <f>IF(BZ107&lt;&gt;"",IF(BZ107="*","+++",SUM(BZ107:CA107)/2*3),"")</f>
      </c>
      <c r="CA107" s="21"/>
    </row>
    <row r="108" spans="1:79" ht="12.75">
      <c r="A108" s="14" t="s">
        <v>90</v>
      </c>
      <c r="B108" s="9">
        <f t="shared" si="102"/>
        <v>26</v>
      </c>
      <c r="C108" s="9">
        <f>IF(B108=30,IF(ROUND((D108+E108)/2,0)&gt;31,"SI",""),"")</f>
      </c>
      <c r="D108" s="29">
        <f t="shared" si="103"/>
        <v>28.5</v>
      </c>
      <c r="E108" s="29">
        <f t="shared" si="104"/>
        <v>23.25</v>
      </c>
      <c r="F108" s="19">
        <f>IF(AND(G108&lt;&gt;"",G108&lt;&gt;"+++",G108&gt;=17.5),ROUND(G108,0),"")</f>
      </c>
      <c r="G108" s="5">
        <f>IF(H108&lt;&gt;"",IF(H108="*","+++",SUM(H108:K108)/4*3),"")</f>
      </c>
      <c r="L108" s="20">
        <f>IF(AND(M108&lt;&gt;"",M108&lt;&gt;"+++",M108&gt;=17.5),ROUND(M108,0),"")</f>
      </c>
      <c r="M108" s="5">
        <f>IF(N108&lt;&gt;"",IF(N108="*","+++",SUM(N108:O108)/2*3),"")</f>
      </c>
      <c r="O108" s="21"/>
      <c r="P108" s="19">
        <f>IF(AND(Q108&lt;&gt;"",Q108&lt;&gt;"+++",Q108&gt;=17.5),ROUND(Q108,0),"")</f>
      </c>
      <c r="Q108" s="5">
        <f>IF(R108&lt;&gt;"",IF(R108="*","+++",SUM(R108:U108)/4*3),"")</f>
      </c>
      <c r="V108" s="20">
        <f>IF(AND(W108&lt;&gt;"",W108&lt;&gt;"+++",W108&gt;=17.5),ROUND(W108,0),"")</f>
      </c>
      <c r="W108" s="5">
        <f>IF(X108&lt;&gt;"",IF(X108="*","+++",SUM(X108:Y108)/2*3),"")</f>
      </c>
      <c r="Y108" s="21"/>
      <c r="Z108" s="19">
        <f>IF(AND(AA108&lt;&gt;"",AA108&lt;&gt;"+++",AA108&gt;=17.5),ROUND(AA108,0),"")</f>
      </c>
      <c r="AA108" s="5">
        <f>IF(AB108&lt;&gt;"",IF(AB108="*","+++",SUM(AB108:AE108)/4*3),"")</f>
      </c>
      <c r="AF108" s="20">
        <f>IF(AND(AG108&lt;&gt;"",AG108&lt;&gt;"+++",AG108&gt;=17.5),ROUND(AG108,0),"")</f>
      </c>
      <c r="AG108" s="5">
        <f>IF(AH108&lt;&gt;"",IF(AH108="*","+++",SUM(AH108:AI108)/2*3),"")</f>
      </c>
      <c r="AI108" s="21"/>
      <c r="AJ108" s="20">
        <f>IF(AND(AK108&lt;&gt;"",AK108&lt;&gt;"+++",AK108&gt;=17.5),ROUND(AK108,0),"")</f>
      </c>
      <c r="AK108" s="5">
        <f>IF(AL108&lt;&gt;"",IF(AL108="*","+++",SUM(AL108:AM108)/2*3),"")</f>
      </c>
      <c r="AM108" s="21"/>
      <c r="AN108" s="19">
        <f>IF(AND(AO108&lt;&gt;"",AO108&lt;&gt;"+++",AO108&gt;=17.5),ROUND(AO108,0),"")</f>
      </c>
      <c r="AO108" s="5">
        <f>IF(AP108&lt;&gt;"",IF(AP108="*","+++",SUM(AP108:AS108)/4*3),"")</f>
      </c>
      <c r="AT108" s="20">
        <f>IF(AND(AU108&lt;&gt;"",AU108&lt;&gt;"+++",AU108&gt;=17.5),ROUND(AU108,0),"")</f>
      </c>
      <c r="AU108" s="5">
        <f>IF(AV108&lt;&gt;"",IF(AV108="*","+++",SUM(AV108:AW108)/2*3),"")</f>
      </c>
      <c r="AW108" s="21"/>
      <c r="AX108" s="19">
        <f>IF(AND(AY108&lt;&gt;"",AY108&lt;&gt;"+++",AY108&gt;=17.5),ROUND(AY108,0),"")</f>
      </c>
      <c r="AY108" s="5">
        <f>IF(AZ108&lt;&gt;"",IF(AZ108="*","+++",SUM(AZ108:BC108)/4*3),"")</f>
      </c>
      <c r="BD108" s="20">
        <f>IF(AND(BE108&lt;&gt;"",BE108&lt;&gt;"+++",BE108&gt;=17.5),ROUND(BE108,0),"")</f>
      </c>
      <c r="BE108" s="5">
        <f>IF(BF108&lt;&gt;"",IF(BF108="*","+++",SUM(BF108:BG108)/2*3),"")</f>
      </c>
      <c r="BG108" s="21"/>
      <c r="BH108" s="19">
        <f>IF(AND(BI108&lt;&gt;"",BI108&lt;&gt;"+++",BI108&gt;=17.5),ROUND(BI108,0),"")</f>
        <v>29</v>
      </c>
      <c r="BI108" s="5">
        <f>IF(BJ108&lt;&gt;"",IF(BJ108="*","+++",SUM(BJ108:BM108)/4*3),"")</f>
        <v>28.5</v>
      </c>
      <c r="BJ108" s="5">
        <v>9</v>
      </c>
      <c r="BK108" s="5">
        <v>9.5</v>
      </c>
      <c r="BL108" s="5">
        <v>10.5</v>
      </c>
      <c r="BM108" s="5">
        <v>9</v>
      </c>
      <c r="BN108" s="20">
        <f>IF(AND(BO108&lt;&gt;"",BO108&lt;&gt;"+++",BO108&gt;=17.5),ROUND(BO108,0),"")</f>
      </c>
      <c r="BO108" s="5">
        <f>IF(BP108&lt;&gt;"",IF(BP108="*","+++",SUM(BP108:BQ108)/2*3),"")</f>
      </c>
      <c r="BQ108" s="21"/>
      <c r="BR108" s="19">
        <f>IF(AND(BS108&lt;&gt;"",BS108&lt;&gt;"+++",BS108&gt;=17.5),ROUND(BS108,0),"")</f>
      </c>
      <c r="BS108" s="5">
        <f>IF(BT108&lt;&gt;"",IF(BT108="*","+++",SUM(BT108:BW108)/4*3),"")</f>
      </c>
      <c r="BX108" s="20">
        <f>IF(AND(BY108&lt;&gt;"",BY108&lt;&gt;"+++",BY108&gt;=17.5),ROUND(BY108,0),"")</f>
        <v>23</v>
      </c>
      <c r="BY108" s="5">
        <f>IF(BZ108&lt;&gt;"",IF(BZ108="*","+++",SUM(BZ108:CA108)/2*3),"")</f>
        <v>23.25</v>
      </c>
      <c r="BZ108" s="5">
        <v>6.5</v>
      </c>
      <c r="CA108" s="21">
        <v>9</v>
      </c>
    </row>
    <row r="109" spans="1:79" ht="12.75">
      <c r="A109" s="3" t="s">
        <v>23</v>
      </c>
      <c r="B109" s="9">
        <f t="shared" si="102"/>
        <v>29</v>
      </c>
      <c r="C109" s="9">
        <f>IF(B109=30,IF(ROUND((D109+E109)/2,0)&gt;31,"SI",""),"")</f>
      </c>
      <c r="D109" s="29">
        <f t="shared" si="103"/>
        <v>29.25</v>
      </c>
      <c r="E109" s="29">
        <f t="shared" si="104"/>
        <v>28.5</v>
      </c>
      <c r="F109" s="19">
        <f>IF(AND(G109&lt;&gt;"",G109&lt;&gt;"+++",G109&gt;=17.5),ROUND(G109,0),"")</f>
      </c>
      <c r="G109" s="5">
        <f>IF(H109&lt;&gt;"",IF(H109="*","+++",SUM(H109:K109)/4*3),"")</f>
      </c>
      <c r="L109" s="20">
        <f>IF(AND(M109&lt;&gt;"",M109&lt;&gt;"+++",M109&gt;=17.5),ROUND(M109,0),"")</f>
      </c>
      <c r="M109" s="5">
        <f>IF(N109&lt;&gt;"",IF(N109="*","+++",SUM(N109:O109)/2*3),"")</f>
      </c>
      <c r="O109" s="21"/>
      <c r="P109" s="19">
        <f>IF(AND(Q109&lt;&gt;"",Q109&lt;&gt;"+++",Q109&gt;=17.5),ROUND(Q109,0),"")</f>
        <v>29</v>
      </c>
      <c r="Q109" s="5">
        <f>IF(R109&lt;&gt;"",IF(R109="*","+++",SUM(R109:U109)/4*3),"")</f>
        <v>29.25</v>
      </c>
      <c r="R109" s="5">
        <v>12</v>
      </c>
      <c r="S109" s="5">
        <v>8.5</v>
      </c>
      <c r="T109" s="5">
        <v>11</v>
      </c>
      <c r="U109" s="5">
        <v>7.5</v>
      </c>
      <c r="V109" s="20">
        <f>IF(AND(W109&lt;&gt;"",W109&lt;&gt;"+++",W109&gt;=17.5),ROUND(W109,0),"")</f>
      </c>
      <c r="W109" s="5">
        <f>IF(X109&lt;&gt;"",IF(X109="*","+++",SUM(X109:Y109)/2*3),"")</f>
        <v>16.5</v>
      </c>
      <c r="X109" s="5">
        <v>7.5</v>
      </c>
      <c r="Y109" s="21">
        <v>3.5</v>
      </c>
      <c r="Z109" s="19">
        <f>IF(AND(AA109&lt;&gt;"",AA109&lt;&gt;"+++",AA109&gt;=17.5),ROUND(AA109,0),"")</f>
      </c>
      <c r="AA109" s="5">
        <f>IF(AB109&lt;&gt;"",IF(AB109="*","+++",SUM(AB109:AE109)/4*3),"")</f>
      </c>
      <c r="AF109" s="20">
        <f>IF(AND(AG109&lt;&gt;"",AG109&lt;&gt;"+++",AG109&gt;=17.5),ROUND(AG109,0),"")</f>
        <v>29</v>
      </c>
      <c r="AG109" s="5">
        <f>IF(AH109&lt;&gt;"",IF(AH109="*","+++",SUM(AH109:AI109)/2*3),"")</f>
        <v>28.5</v>
      </c>
      <c r="AH109" s="5">
        <v>8.5</v>
      </c>
      <c r="AI109" s="21">
        <v>10.5</v>
      </c>
      <c r="AJ109" s="20">
        <f>IF(AND(AK109&lt;&gt;"",AK109&lt;&gt;"+++",AK109&gt;=17.5),ROUND(AK109,0),"")</f>
      </c>
      <c r="AK109" s="5">
        <f>IF(AL109&lt;&gt;"",IF(AL109="*","+++",SUM(AL109:AM109)/2*3),"")</f>
      </c>
      <c r="AM109" s="21"/>
      <c r="AN109" s="19">
        <f>IF(AND(AO109&lt;&gt;"",AO109&lt;&gt;"+++",AO109&gt;=17.5),ROUND(AO109,0),"")</f>
      </c>
      <c r="AO109" s="5">
        <f>IF(AP109&lt;&gt;"",IF(AP109="*","+++",SUM(AP109:AS109)/4*3),"")</f>
      </c>
      <c r="AT109" s="20">
        <f>IF(AND(AU109&lt;&gt;"",AU109&lt;&gt;"+++",AU109&gt;=17.5),ROUND(AU109,0),"")</f>
      </c>
      <c r="AU109" s="5">
        <f>IF(AV109&lt;&gt;"",IF(AV109="*","+++",SUM(AV109:AW109)/2*3),"")</f>
      </c>
      <c r="AW109" s="21"/>
      <c r="AX109" s="19">
        <f>IF(AND(AY109&lt;&gt;"",AY109&lt;&gt;"+++",AY109&gt;=17.5),ROUND(AY109,0),"")</f>
      </c>
      <c r="AY109" s="5">
        <f>IF(AZ109&lt;&gt;"",IF(AZ109="*","+++",SUM(AZ109:BC109)/4*3),"")</f>
      </c>
      <c r="BD109" s="20">
        <f>IF(AND(BE109&lt;&gt;"",BE109&lt;&gt;"+++",BE109&gt;=17.5),ROUND(BE109,0),"")</f>
      </c>
      <c r="BE109" s="5">
        <f>IF(BF109&lt;&gt;"",IF(BF109="*","+++",SUM(BF109:BG109)/2*3),"")</f>
      </c>
      <c r="BG109" s="21"/>
      <c r="BH109" s="19">
        <f>IF(AND(BI109&lt;&gt;"",BI109&lt;&gt;"+++",BI109&gt;=17.5),ROUND(BI109,0),"")</f>
      </c>
      <c r="BI109" s="5">
        <f>IF(BJ109&lt;&gt;"",IF(BJ109="*","+++",SUM(BJ109:BM109)/4*3),"")</f>
      </c>
      <c r="BN109" s="20">
        <f>IF(AND(BO109&lt;&gt;"",BO109&lt;&gt;"+++",BO109&gt;=17.5),ROUND(BO109,0),"")</f>
      </c>
      <c r="BO109" s="5">
        <f>IF(BP109&lt;&gt;"",IF(BP109="*","+++",SUM(BP109:BQ109)/2*3),"")</f>
      </c>
      <c r="BQ109" s="21"/>
      <c r="BR109" s="19">
        <f>IF(AND(BS109&lt;&gt;"",BS109&lt;&gt;"+++",BS109&gt;=17.5),ROUND(BS109,0),"")</f>
      </c>
      <c r="BS109" s="5">
        <f>IF(BT109&lt;&gt;"",IF(BT109="*","+++",SUM(BT109:BW109)/4*3),"")</f>
      </c>
      <c r="BX109" s="20">
        <f>IF(AND(BY109&lt;&gt;"",BY109&lt;&gt;"+++",BY109&gt;=17.5),ROUND(BY109,0),"")</f>
      </c>
      <c r="BY109" s="5">
        <f>IF(BZ109&lt;&gt;"",IF(BZ109="*","+++",SUM(BZ109:CA109)/2*3),"")</f>
      </c>
      <c r="CA109" s="21"/>
    </row>
    <row r="110" spans="1:79" ht="12.75">
      <c r="A110" s="14" t="s">
        <v>91</v>
      </c>
      <c r="B110" s="9">
        <f t="shared" si="102"/>
        <v>30</v>
      </c>
      <c r="C110" s="9" t="str">
        <f>IF(B110=30,IF(ROUND((D110+E110)/2,0)&gt;31,"SI",""),"")</f>
        <v>SI</v>
      </c>
      <c r="D110" s="29">
        <f t="shared" si="103"/>
        <v>32.25</v>
      </c>
      <c r="E110" s="29">
        <f t="shared" si="104"/>
        <v>33</v>
      </c>
      <c r="F110" s="19">
        <f>IF(AND(G110&lt;&gt;"",G110&lt;&gt;"+++",G110&gt;=17.5),ROUND(G110,0),"")</f>
      </c>
      <c r="G110" s="5">
        <f>IF(H110&lt;&gt;"",IF(H110="*","+++",SUM(H110:K110)/4*3),"")</f>
      </c>
      <c r="L110" s="20">
        <f>IF(AND(M110&lt;&gt;"",M110&lt;&gt;"+++",M110&gt;=17.5),ROUND(M110,0),"")</f>
      </c>
      <c r="M110" s="5">
        <f>IF(N110&lt;&gt;"",IF(N110="*","+++",SUM(N110:O110)/2*3),"")</f>
      </c>
      <c r="O110" s="21"/>
      <c r="P110" s="19">
        <f>IF(AND(Q110&lt;&gt;"",Q110&lt;&gt;"+++",Q110&gt;=17.5),ROUND(Q110,0),"")</f>
        <v>32</v>
      </c>
      <c r="Q110" s="5">
        <f>IF(R110&lt;&gt;"",IF(R110="*","+++",SUM(R110:U110)/4*3),"")</f>
        <v>32.25</v>
      </c>
      <c r="R110" s="5">
        <v>11</v>
      </c>
      <c r="S110" s="5">
        <v>8.5</v>
      </c>
      <c r="T110" s="5">
        <v>12</v>
      </c>
      <c r="U110" s="5">
        <v>11.5</v>
      </c>
      <c r="V110" s="20">
        <f>IF(AND(W110&lt;&gt;"",W110&lt;&gt;"+++",W110&gt;=17.5),ROUND(W110,0),"")</f>
        <v>33</v>
      </c>
      <c r="W110" s="5">
        <f>IF(X110&lt;&gt;"",IF(X110="*","+++",SUM(X110:Y110)/2*3),"")</f>
        <v>33</v>
      </c>
      <c r="X110" s="5">
        <v>11.5</v>
      </c>
      <c r="Y110" s="21">
        <v>10.5</v>
      </c>
      <c r="Z110" s="19">
        <f>IF(AND(AA110&lt;&gt;"",AA110&lt;&gt;"+++",AA110&gt;=17.5),ROUND(AA110,0),"")</f>
      </c>
      <c r="AA110" s="5">
        <f>IF(AB110&lt;&gt;"",IF(AB110="*","+++",SUM(AB110:AE110)/4*3),"")</f>
      </c>
      <c r="AF110" s="20">
        <f>IF(AND(AG110&lt;&gt;"",AG110&lt;&gt;"+++",AG110&gt;=17.5),ROUND(AG110,0),"")</f>
      </c>
      <c r="AG110" s="5">
        <f>IF(AH110&lt;&gt;"",IF(AH110="*","+++",SUM(AH110:AI110)/2*3),"")</f>
      </c>
      <c r="AI110" s="21"/>
      <c r="AJ110" s="20">
        <f>IF(AND(AK110&lt;&gt;"",AK110&lt;&gt;"+++",AK110&gt;=17.5),ROUND(AK110,0),"")</f>
      </c>
      <c r="AK110" s="5">
        <f>IF(AL110&lt;&gt;"",IF(AL110="*","+++",SUM(AL110:AM110)/2*3),"")</f>
      </c>
      <c r="AM110" s="21"/>
      <c r="AN110" s="19">
        <f>IF(AND(AO110&lt;&gt;"",AO110&lt;&gt;"+++",AO110&gt;=17.5),ROUND(AO110,0),"")</f>
      </c>
      <c r="AO110" s="5">
        <f>IF(AP110&lt;&gt;"",IF(AP110="*","+++",SUM(AP110:AS110)/4*3),"")</f>
      </c>
      <c r="AT110" s="20">
        <f>IF(AND(AU110&lt;&gt;"",AU110&lt;&gt;"+++",AU110&gt;=17.5),ROUND(AU110,0),"")</f>
      </c>
      <c r="AU110" s="5">
        <f>IF(AV110&lt;&gt;"",IF(AV110="*","+++",SUM(AV110:AW110)/2*3),"")</f>
      </c>
      <c r="AW110" s="21"/>
      <c r="AX110" s="19">
        <f>IF(AND(AY110&lt;&gt;"",AY110&lt;&gt;"+++",AY110&gt;=17.5),ROUND(AY110,0),"")</f>
      </c>
      <c r="AY110" s="5">
        <f>IF(AZ110&lt;&gt;"",IF(AZ110="*","+++",SUM(AZ110:BC110)/4*3),"")</f>
      </c>
      <c r="BD110" s="20">
        <f>IF(AND(BE110&lt;&gt;"",BE110&lt;&gt;"+++",BE110&gt;=17.5),ROUND(BE110,0),"")</f>
      </c>
      <c r="BE110" s="5">
        <f>IF(BF110&lt;&gt;"",IF(BF110="*","+++",SUM(BF110:BG110)/2*3),"")</f>
      </c>
      <c r="BG110" s="21"/>
      <c r="BH110" s="19">
        <f>IF(AND(BI110&lt;&gt;"",BI110&lt;&gt;"+++",BI110&gt;=17.5),ROUND(BI110,0),"")</f>
      </c>
      <c r="BI110" s="5">
        <f>IF(BJ110&lt;&gt;"",IF(BJ110="*","+++",SUM(BJ110:BM110)/4*3),"")</f>
      </c>
      <c r="BN110" s="20">
        <f>IF(AND(BO110&lt;&gt;"",BO110&lt;&gt;"+++",BO110&gt;=17.5),ROUND(BO110,0),"")</f>
      </c>
      <c r="BO110" s="5">
        <f>IF(BP110&lt;&gt;"",IF(BP110="*","+++",SUM(BP110:BQ110)/2*3),"")</f>
      </c>
      <c r="BQ110" s="21"/>
      <c r="BR110" s="19">
        <f>IF(AND(BS110&lt;&gt;"",BS110&lt;&gt;"+++",BS110&gt;=17.5),ROUND(BS110,0),"")</f>
      </c>
      <c r="BS110" s="5">
        <f>IF(BT110&lt;&gt;"",IF(BT110="*","+++",SUM(BT110:BW110)/4*3),"")</f>
      </c>
      <c r="BX110" s="20">
        <f>IF(AND(BY110&lt;&gt;"",BY110&lt;&gt;"+++",BY110&gt;=17.5),ROUND(BY110,0),"")</f>
      </c>
      <c r="BY110" s="5">
        <f>IF(BZ110&lt;&gt;"",IF(BZ110="*","+++",SUM(BZ110:CA110)/2*3),"")</f>
      </c>
      <c r="CA110" s="21"/>
    </row>
    <row r="111" spans="1:79" ht="12.75">
      <c r="A111" s="14" t="s">
        <v>99</v>
      </c>
      <c r="B111" s="9">
        <f t="shared" si="102"/>
        <v>25</v>
      </c>
      <c r="C111" s="9">
        <f>IF(B111=30,IF(ROUND((D111+E111)/2,0)&gt;31,"SI",""),"")</f>
      </c>
      <c r="D111" s="29">
        <f t="shared" si="103"/>
        <v>25.875</v>
      </c>
      <c r="E111" s="29">
        <f t="shared" si="104"/>
        <v>24</v>
      </c>
      <c r="F111" s="19">
        <f>IF(AND(G111&lt;&gt;"",G111&lt;&gt;"+++",G111&gt;=17.5),ROUND(G111,0),"")</f>
      </c>
      <c r="G111" s="5">
        <f>IF(H111&lt;&gt;"",IF(H111="*","+++",SUM(H111:K111)/4*3),"")</f>
      </c>
      <c r="L111" s="20">
        <f>IF(AND(M111&lt;&gt;"",M111&lt;&gt;"+++",M111&gt;=17.5),ROUND(M111,0),"")</f>
      </c>
      <c r="M111" s="5">
        <f>IF(N111&lt;&gt;"",IF(N111="*","+++",SUM(N111:O111)/2*3),"")</f>
      </c>
      <c r="O111" s="21"/>
      <c r="P111" s="19">
        <f>IF(AND(Q111&lt;&gt;"",Q111&lt;&gt;"+++",Q111&gt;=17.5),ROUND(Q111,0),"")</f>
        <v>26</v>
      </c>
      <c r="Q111" s="5">
        <f>IF(R111&lt;&gt;"",IF(R111="*","+++",SUM(R111:U111)/4*3),"")</f>
        <v>25.875</v>
      </c>
      <c r="R111" s="5">
        <v>5.5</v>
      </c>
      <c r="S111" s="5">
        <v>8.5</v>
      </c>
      <c r="T111" s="5">
        <v>11.5</v>
      </c>
      <c r="U111" s="5">
        <v>9</v>
      </c>
      <c r="V111" s="20">
        <f>IF(AND(W111&lt;&gt;"",W111&lt;&gt;"+++",W111&gt;=17.5),ROUND(W111,0),"")</f>
        <v>24</v>
      </c>
      <c r="W111" s="5">
        <f>IF(X111&lt;&gt;"",IF(X111="*","+++",SUM(X111:Y111)/2*3),"")</f>
        <v>24</v>
      </c>
      <c r="X111" s="5">
        <v>6</v>
      </c>
      <c r="Y111" s="21">
        <v>10</v>
      </c>
      <c r="Z111" s="19">
        <f>IF(AND(AA111&lt;&gt;"",AA111&lt;&gt;"+++",AA111&gt;=17.5),ROUND(AA111,0),"")</f>
      </c>
      <c r="AA111" s="5">
        <f>IF(AB111&lt;&gt;"",IF(AB111="*","+++",SUM(AB111:AE111)/4*3),"")</f>
      </c>
      <c r="AF111" s="20">
        <f>IF(AND(AG111&lt;&gt;"",AG111&lt;&gt;"+++",AG111&gt;=17.5),ROUND(AG111,0),"")</f>
      </c>
      <c r="AG111" s="5">
        <f>IF(AH111&lt;&gt;"",IF(AH111="*","+++",SUM(AH111:AI111)/2*3),"")</f>
      </c>
      <c r="AI111" s="21"/>
      <c r="AJ111" s="20">
        <f>IF(AND(AK111&lt;&gt;"",AK111&lt;&gt;"+++",AK111&gt;=17.5),ROUND(AK111,0),"")</f>
      </c>
      <c r="AK111" s="5">
        <f>IF(AL111&lt;&gt;"",IF(AL111="*","+++",SUM(AL111:AM111)/2*3),"")</f>
      </c>
      <c r="AM111" s="21"/>
      <c r="AN111" s="19">
        <f>IF(AND(AO111&lt;&gt;"",AO111&lt;&gt;"+++",AO111&gt;=17.5),ROUND(AO111,0),"")</f>
      </c>
      <c r="AO111" s="5">
        <f>IF(AP111&lt;&gt;"",IF(AP111="*","+++",SUM(AP111:AS111)/4*3),"")</f>
      </c>
      <c r="AT111" s="20">
        <f>IF(AND(AU111&lt;&gt;"",AU111&lt;&gt;"+++",AU111&gt;=17.5),ROUND(AU111,0),"")</f>
      </c>
      <c r="AU111" s="5">
        <f>IF(AV111&lt;&gt;"",IF(AV111="*","+++",SUM(AV111:AW111)/2*3),"")</f>
      </c>
      <c r="AW111" s="21"/>
      <c r="AX111" s="19">
        <f>IF(AND(AY111&lt;&gt;"",AY111&lt;&gt;"+++",AY111&gt;=17.5),ROUND(AY111,0),"")</f>
      </c>
      <c r="AY111" s="5">
        <f>IF(AZ111&lt;&gt;"",IF(AZ111="*","+++",SUM(AZ111:BC111)/4*3),"")</f>
      </c>
      <c r="BD111" s="20">
        <f>IF(AND(BE111&lt;&gt;"",BE111&lt;&gt;"+++",BE111&gt;=17.5),ROUND(BE111,0),"")</f>
      </c>
      <c r="BE111" s="5">
        <f>IF(BF111&lt;&gt;"",IF(BF111="*","+++",SUM(BF111:BG111)/2*3),"")</f>
      </c>
      <c r="BG111" s="21"/>
      <c r="BH111" s="19">
        <f>IF(AND(BI111&lt;&gt;"",BI111&lt;&gt;"+++",BI111&gt;=17.5),ROUND(BI111,0),"")</f>
      </c>
      <c r="BI111" s="5">
        <f>IF(BJ111&lt;&gt;"",IF(BJ111="*","+++",SUM(BJ111:BM111)/4*3),"")</f>
      </c>
      <c r="BN111" s="20">
        <f>IF(AND(BO111&lt;&gt;"",BO111&lt;&gt;"+++",BO111&gt;=17.5),ROUND(BO111,0),"")</f>
      </c>
      <c r="BO111" s="5">
        <f>IF(BP111&lt;&gt;"",IF(BP111="*","+++",SUM(BP111:BQ111)/2*3),"")</f>
      </c>
      <c r="BQ111" s="21"/>
      <c r="BR111" s="19">
        <f>IF(AND(BS111&lt;&gt;"",BS111&lt;&gt;"+++",BS111&gt;=17.5),ROUND(BS111,0),"")</f>
      </c>
      <c r="BS111" s="5">
        <f>IF(BT111&lt;&gt;"",IF(BT111="*","+++",SUM(BT111:BW111)/4*3),"")</f>
      </c>
      <c r="BX111" s="20">
        <f>IF(AND(BY111&lt;&gt;"",BY111&lt;&gt;"+++",BY111&gt;=17.5),ROUND(BY111,0),"")</f>
      </c>
      <c r="BY111" s="5">
        <f>IF(BZ111&lt;&gt;"",IF(BZ111="*","+++",SUM(BZ111:CA111)/2*3),"")</f>
      </c>
      <c r="CA111" s="21"/>
    </row>
    <row r="112" spans="1:79" ht="13.5" thickBot="1">
      <c r="A112" s="14" t="s">
        <v>93</v>
      </c>
      <c r="B112" s="9">
        <f t="shared" si="102"/>
        <v>25</v>
      </c>
      <c r="C112" s="9">
        <f>IF(B112=30,IF(ROUND((D112+E112)/2,0)&gt;31,"SI",""),"")</f>
      </c>
      <c r="D112" s="29">
        <f t="shared" si="103"/>
        <v>25.125</v>
      </c>
      <c r="E112" s="29">
        <f t="shared" si="104"/>
        <v>25.5</v>
      </c>
      <c r="F112" s="22">
        <f>IF(AND(G112&lt;&gt;"",G112&lt;&gt;"+++",G112&gt;=17.5),ROUND(G112,0),"")</f>
      </c>
      <c r="G112" s="23">
        <f>IF(H112&lt;&gt;"",IF(H112="*","+++",SUM(H112:K112)/4*3),"")</f>
      </c>
      <c r="H112" s="23"/>
      <c r="I112" s="23"/>
      <c r="J112" s="23"/>
      <c r="K112" s="23"/>
      <c r="L112" s="24">
        <f>IF(AND(M112&lt;&gt;"",M112&lt;&gt;"+++",M112&gt;=17.5),ROUND(M112,0),"")</f>
      </c>
      <c r="M112" s="23">
        <f>IF(N112&lt;&gt;"",IF(N112="*","+++",SUM(N112:O112)/2*3),"")</f>
      </c>
      <c r="N112" s="23"/>
      <c r="O112" s="25"/>
      <c r="P112" s="22">
        <f>IF(AND(Q112&lt;&gt;"",Q112&lt;&gt;"+++",Q112&gt;=17.5),ROUND(Q112,0),"")</f>
        <v>25</v>
      </c>
      <c r="Q112" s="23">
        <f>IF(R112&lt;&gt;"",IF(R112="*","+++",SUM(R112:U112)/4*3),"")</f>
        <v>25.125</v>
      </c>
      <c r="R112" s="23">
        <v>10.5</v>
      </c>
      <c r="S112" s="23">
        <v>8.5</v>
      </c>
      <c r="T112" s="23">
        <v>11</v>
      </c>
      <c r="U112" s="23">
        <v>3.5</v>
      </c>
      <c r="V112" s="24">
        <f>IF(AND(W112&lt;&gt;"",W112&lt;&gt;"+++",W112&gt;=17.5),ROUND(W112,0),"")</f>
        <v>26</v>
      </c>
      <c r="W112" s="23">
        <f>IF(X112&lt;&gt;"",IF(X112="*","+++",SUM(X112:Y112)/2*3),"")</f>
        <v>25.5</v>
      </c>
      <c r="X112" s="23">
        <v>11.5</v>
      </c>
      <c r="Y112" s="25">
        <v>5.5</v>
      </c>
      <c r="Z112" s="22">
        <f>IF(AND(AA112&lt;&gt;"",AA112&lt;&gt;"+++",AA112&gt;=17.5),ROUND(AA112,0),"")</f>
      </c>
      <c r="AA112" s="23">
        <f>IF(AB112&lt;&gt;"",IF(AB112="*","+++",SUM(AB112:AE112)/4*3),"")</f>
      </c>
      <c r="AB112" s="23"/>
      <c r="AC112" s="23"/>
      <c r="AD112" s="23"/>
      <c r="AE112" s="23"/>
      <c r="AF112" s="24">
        <f>IF(AND(AG112&lt;&gt;"",AG112&lt;&gt;"+++",AG112&gt;=17.5),ROUND(AG112,0),"")</f>
      </c>
      <c r="AG112" s="23">
        <f>IF(AH112&lt;&gt;"",IF(AH112="*","+++",SUM(AH112:AI112)/2*3),"")</f>
      </c>
      <c r="AH112" s="23"/>
      <c r="AI112" s="25"/>
      <c r="AJ112" s="24">
        <f>IF(AND(AK112&lt;&gt;"",AK112&lt;&gt;"+++",AK112&gt;=17.5),ROUND(AK112,0),"")</f>
      </c>
      <c r="AK112" s="23">
        <f>IF(AL112&lt;&gt;"",IF(AL112="*","+++",SUM(AL112:AM112)/2*3),"")</f>
      </c>
      <c r="AL112" s="23"/>
      <c r="AM112" s="25"/>
      <c r="AN112" s="24">
        <f>IF(AND(AO112&lt;&gt;"",AO112&lt;&gt;"+++",AO112&gt;=17.5),ROUND(AO112,0),"")</f>
      </c>
      <c r="AO112" s="23">
        <f>IF(AP112&lt;&gt;"",IF(AP112="*","+++",SUM(AP112:AS112)/4*3),"")</f>
      </c>
      <c r="AP112" s="23"/>
      <c r="AQ112" s="23"/>
      <c r="AR112" s="23"/>
      <c r="AS112" s="23"/>
      <c r="AT112" s="24">
        <f>IF(AND(AU112&lt;&gt;"",AU112&lt;&gt;"+++",AU112&gt;=17.5),ROUND(AU112,0),"")</f>
      </c>
      <c r="AU112" s="23">
        <f>IF(AV112&lt;&gt;"",IF(AV112="*","+++",SUM(AV112:AW112)/2*3),"")</f>
      </c>
      <c r="AV112" s="23"/>
      <c r="AW112" s="25"/>
      <c r="AX112" s="24">
        <f>IF(AND(AY112&lt;&gt;"",AY112&lt;&gt;"+++",AY112&gt;=17.5),ROUND(AY112,0),"")</f>
      </c>
      <c r="AY112" s="23">
        <f>IF(AZ112&lt;&gt;"",IF(AZ112="*","+++",SUM(AZ112:BC112)/4*3),"")</f>
      </c>
      <c r="AZ112" s="23"/>
      <c r="BA112" s="23"/>
      <c r="BB112" s="23"/>
      <c r="BC112" s="23"/>
      <c r="BD112" s="24">
        <f>IF(AND(BE112&lt;&gt;"",BE112&lt;&gt;"+++",BE112&gt;=17.5),ROUND(BE112,0),"")</f>
      </c>
      <c r="BE112" s="23">
        <f>IF(BF112&lt;&gt;"",IF(BF112="*","+++",SUM(BF112:BG112)/2*3),"")</f>
      </c>
      <c r="BF112" s="23"/>
      <c r="BG112" s="25"/>
      <c r="BH112" s="24">
        <f>IF(AND(BI112&lt;&gt;"",BI112&lt;&gt;"+++",BI112&gt;=17.5),ROUND(BI112,0),"")</f>
      </c>
      <c r="BI112" s="23">
        <f>IF(BJ112&lt;&gt;"",IF(BJ112="*","+++",SUM(BJ112:BM112)/4*3),"")</f>
      </c>
      <c r="BJ112" s="23"/>
      <c r="BK112" s="23"/>
      <c r="BL112" s="23"/>
      <c r="BM112" s="23"/>
      <c r="BN112" s="24">
        <f>IF(AND(BO112&lt;&gt;"",BO112&lt;&gt;"+++",BO112&gt;=17.5),ROUND(BO112,0),"")</f>
      </c>
      <c r="BO112" s="23">
        <f>IF(BP112&lt;&gt;"",IF(BP112="*","+++",SUM(BP112:BQ112)/2*3),"")</f>
      </c>
      <c r="BP112" s="23"/>
      <c r="BQ112" s="25"/>
      <c r="BR112" s="24">
        <f>IF(AND(BS112&lt;&gt;"",BS112&lt;&gt;"+++",BS112&gt;=17.5),ROUND(BS112,0),"")</f>
      </c>
      <c r="BS112" s="23">
        <f>IF(BT112&lt;&gt;"",IF(BT112="*","+++",SUM(BT112:BW112)/4*3),"")</f>
      </c>
      <c r="BT112" s="23"/>
      <c r="BU112" s="23"/>
      <c r="BV112" s="23"/>
      <c r="BW112" s="23"/>
      <c r="BX112" s="24">
        <f>IF(AND(BY112&lt;&gt;"",BY112&lt;&gt;"+++",BY112&gt;=17.5),ROUND(BY112,0),"")</f>
      </c>
      <c r="BY112" s="23">
        <f>IF(BZ112&lt;&gt;"",IF(BZ112="*","+++",SUM(BZ112:CA112)/2*3),"")</f>
      </c>
      <c r="BZ112" s="23"/>
      <c r="CA112" s="25"/>
    </row>
    <row r="113" spans="1:76" ht="13.5" thickTop="1">
      <c r="A113" s="2"/>
      <c r="B113" s="8"/>
      <c r="C113" s="8"/>
      <c r="D113" s="8"/>
      <c r="E113" s="8"/>
      <c r="F113" s="8"/>
      <c r="L113" s="8"/>
      <c r="P113" s="8"/>
      <c r="V113" s="8"/>
      <c r="Z113" s="8"/>
      <c r="AF113" s="8"/>
      <c r="AJ113" s="8"/>
      <c r="AN113" s="8"/>
      <c r="AT113" s="8"/>
      <c r="AX113" s="8"/>
      <c r="BD113" s="8"/>
      <c r="BH113" s="8"/>
      <c r="BN113" s="8"/>
      <c r="BR113" s="8"/>
      <c r="BX113" s="8"/>
    </row>
    <row r="114" spans="1:77" ht="12.75">
      <c r="A114" s="10" t="s">
        <v>83</v>
      </c>
      <c r="B114" s="8"/>
      <c r="C114" s="8"/>
      <c r="D114" s="8"/>
      <c r="E114" s="8"/>
      <c r="F114" s="8"/>
      <c r="G114" s="7">
        <v>81</v>
      </c>
      <c r="L114" s="8"/>
      <c r="M114" s="7">
        <v>81</v>
      </c>
      <c r="P114" s="8"/>
      <c r="Q114" s="7">
        <v>70</v>
      </c>
      <c r="V114" s="8"/>
      <c r="W114" s="7">
        <v>70</v>
      </c>
      <c r="Z114" s="8"/>
      <c r="AA114" s="7">
        <v>41</v>
      </c>
      <c r="AF114" s="8"/>
      <c r="AG114" s="7">
        <v>41</v>
      </c>
      <c r="AJ114" s="8"/>
      <c r="AK114" s="7">
        <v>10</v>
      </c>
      <c r="AN114" s="8"/>
      <c r="AO114" s="7">
        <v>46</v>
      </c>
      <c r="AT114" s="8"/>
      <c r="AU114" s="7">
        <v>46</v>
      </c>
      <c r="AX114" s="8"/>
      <c r="AY114" s="7">
        <v>32</v>
      </c>
      <c r="BD114" s="8"/>
      <c r="BE114" s="7">
        <v>32</v>
      </c>
      <c r="BH114" s="8"/>
      <c r="BI114" s="7">
        <v>34</v>
      </c>
      <c r="BN114" s="8"/>
      <c r="BO114" s="7">
        <v>34</v>
      </c>
      <c r="BR114" s="8"/>
      <c r="BS114" s="7">
        <v>31</v>
      </c>
      <c r="BX114" s="8"/>
      <c r="BY114" s="7">
        <v>31</v>
      </c>
    </row>
    <row r="115" spans="1:77" ht="12.75">
      <c r="A115" s="10" t="s">
        <v>84</v>
      </c>
      <c r="B115" s="8"/>
      <c r="C115" s="8"/>
      <c r="D115" s="8"/>
      <c r="E115" s="8"/>
      <c r="F115" s="8"/>
      <c r="G115" s="7">
        <v>47</v>
      </c>
      <c r="L115" s="8"/>
      <c r="M115" s="7">
        <v>32</v>
      </c>
      <c r="P115" s="8"/>
      <c r="Q115" s="7">
        <v>27</v>
      </c>
      <c r="V115" s="8"/>
      <c r="W115" s="7">
        <v>32</v>
      </c>
      <c r="Z115" s="8"/>
      <c r="AA115" s="7">
        <v>14</v>
      </c>
      <c r="AF115" s="8"/>
      <c r="AG115" s="7">
        <v>21</v>
      </c>
      <c r="AJ115" s="8"/>
      <c r="AK115" s="7">
        <v>8</v>
      </c>
      <c r="AN115" s="8"/>
      <c r="AO115" s="7">
        <v>23</v>
      </c>
      <c r="AT115" s="8"/>
      <c r="AU115" s="7">
        <v>21</v>
      </c>
      <c r="AX115" s="8"/>
      <c r="AY115" s="7">
        <v>10</v>
      </c>
      <c r="BD115" s="8"/>
      <c r="BE115" s="7">
        <v>13</v>
      </c>
      <c r="BH115" s="8"/>
      <c r="BI115" s="7">
        <v>19</v>
      </c>
      <c r="BN115" s="8"/>
      <c r="BO115" s="7">
        <v>8</v>
      </c>
      <c r="BR115" s="8"/>
      <c r="BS115" s="7">
        <v>8</v>
      </c>
      <c r="BX115" s="8"/>
      <c r="BY115" s="7">
        <v>16</v>
      </c>
    </row>
    <row r="116" spans="1:77" ht="12.75">
      <c r="A116" s="10" t="s">
        <v>85</v>
      </c>
      <c r="B116" s="8"/>
      <c r="C116" s="8"/>
      <c r="D116" s="8"/>
      <c r="E116" s="8"/>
      <c r="F116" s="8"/>
      <c r="G116" s="7">
        <f>COUNTIF(G3:G113,"+++")</f>
        <v>13</v>
      </c>
      <c r="L116" s="8"/>
      <c r="M116" s="7">
        <f>COUNTIF(M3:M113,"+++")</f>
        <v>12</v>
      </c>
      <c r="P116" s="8"/>
      <c r="Q116" s="7">
        <f>COUNTIF(Q3:Q113,"+++")</f>
        <v>3</v>
      </c>
      <c r="V116" s="8"/>
      <c r="W116" s="7">
        <f>COUNTIF(W3:W113,"+++")</f>
        <v>11</v>
      </c>
      <c r="Z116" s="8"/>
      <c r="AA116" s="7">
        <f>COUNTIF(AA3:AA113,"+++")</f>
        <v>2</v>
      </c>
      <c r="AF116" s="8"/>
      <c r="AG116" s="7">
        <f>COUNTIF(AG3:AG113,"+++")</f>
        <v>11</v>
      </c>
      <c r="AJ116" s="8"/>
      <c r="AK116" s="7">
        <f>COUNTIF(AK3:AK113,"+++")</f>
        <v>2</v>
      </c>
      <c r="AN116" s="8"/>
      <c r="AO116" s="7">
        <f>COUNTIF(AO3:AO113,"+++")</f>
        <v>6</v>
      </c>
      <c r="AT116" s="8"/>
      <c r="AU116" s="7">
        <f>COUNTIF(AU3:AU113,"+++")</f>
        <v>4</v>
      </c>
      <c r="AX116" s="8"/>
      <c r="AY116" s="7">
        <f>COUNTIF(AY3:AY113,"+++")</f>
        <v>0</v>
      </c>
      <c r="BD116" s="8"/>
      <c r="BE116" s="7">
        <f>COUNTIF(BE3:BE113,"+++")</f>
        <v>0</v>
      </c>
      <c r="BH116" s="8"/>
      <c r="BI116" s="7">
        <f>COUNTIF(BI3:BI113,"+++")</f>
        <v>0</v>
      </c>
      <c r="BN116" s="8"/>
      <c r="BO116" s="7">
        <f>COUNTIF(BO3:BO113,"+++")</f>
        <v>1</v>
      </c>
      <c r="BR116" s="8"/>
      <c r="BS116" s="7">
        <f>COUNTIF(BS3:BS113,"+++")</f>
        <v>0</v>
      </c>
      <c r="BX116" s="8"/>
      <c r="BY116" s="7">
        <f>COUNTIF(BY3:BY113,"+++")</f>
        <v>0</v>
      </c>
    </row>
    <row r="117" spans="1:77" ht="12.75">
      <c r="A117" s="10" t="s">
        <v>86</v>
      </c>
      <c r="B117" s="11">
        <f>COUNTIF(B3:B113,"&gt;=17,5")</f>
        <v>62</v>
      </c>
      <c r="C117" s="11">
        <f>COUNTIF(C3:C113,"=SI")</f>
        <v>3</v>
      </c>
      <c r="D117" s="11">
        <f>COUNTIF(D3:D113,"&gt;=17,5")</f>
        <v>74</v>
      </c>
      <c r="E117" s="11">
        <f>COUNTIF(E3:E113,"&gt;=17,5")</f>
        <v>68</v>
      </c>
      <c r="F117" s="11">
        <f>COUNTIF(F3:F113,"&gt;=17,5")</f>
        <v>25</v>
      </c>
      <c r="G117" s="7">
        <f>COUNTIF(G3:G113,"&gt;=0")</f>
        <v>34</v>
      </c>
      <c r="L117" s="11">
        <f>COUNTIF(L3:L113,"&gt;=17,5")</f>
        <v>8</v>
      </c>
      <c r="M117" s="7">
        <f>COUNTIF(M3:M113,"&gt;=0")</f>
        <v>20</v>
      </c>
      <c r="P117" s="11">
        <f>COUNTIF(P3:P113,"&gt;=0")</f>
        <v>21</v>
      </c>
      <c r="Q117" s="7">
        <f>COUNTIF(Q3:Q113,"&gt;0")</f>
        <v>24</v>
      </c>
      <c r="V117" s="11">
        <f>COUNTIF(V3:V113,"&gt;=17,5")</f>
        <v>13</v>
      </c>
      <c r="W117" s="7">
        <f>COUNTIF(W3:W113,"&gt;0")</f>
        <v>21</v>
      </c>
      <c r="Z117" s="11">
        <f>COUNTIF(Z3:Z113,"&gt;=0")</f>
        <v>5</v>
      </c>
      <c r="AA117" s="7">
        <f>COUNTIF(AA3:AA113,"&gt;=0")</f>
        <v>12</v>
      </c>
      <c r="AF117" s="11">
        <f>COUNTIF(AF3:AF113,"&gt;=17,5")</f>
        <v>9</v>
      </c>
      <c r="AG117" s="7">
        <f>COUNTIF(AG3:AG113,"&gt;=0")</f>
        <v>10</v>
      </c>
      <c r="AJ117" s="11">
        <f>COUNTIF(AJ3:AJ113,"&gt;=17,5")</f>
        <v>5</v>
      </c>
      <c r="AK117" s="7">
        <f>COUNTIF(AK3:AK113,"&gt;=0")</f>
        <v>6</v>
      </c>
      <c r="AN117" s="11">
        <f>COUNTIF(AN3:AN113,"&gt;=0")</f>
        <v>8</v>
      </c>
      <c r="AO117" s="7">
        <f>COUNTIF(AO3:AO113,"&gt;=0")</f>
        <v>17</v>
      </c>
      <c r="AT117" s="11">
        <f>COUNTIF(AT3:AT113,"&gt;=17,5")</f>
        <v>9</v>
      </c>
      <c r="AU117" s="7">
        <f>COUNTIF(AU3:AU113,"&gt;=0")</f>
        <v>17</v>
      </c>
      <c r="AX117" s="11">
        <f>COUNTIF(AX3:AX113,"&gt;=0")</f>
        <v>3</v>
      </c>
      <c r="AY117" s="7">
        <f>COUNTIF(AY3:AY113,"&gt;=0")</f>
        <v>10</v>
      </c>
      <c r="BD117" s="11">
        <f>COUNTIF(BD3:BD113,"&gt;=17,5")</f>
        <v>12</v>
      </c>
      <c r="BE117" s="7">
        <f>COUNTIF(BE3:BE113,"&gt;=0")</f>
        <v>13</v>
      </c>
      <c r="BH117" s="11">
        <f>COUNTIF(BH3:BH113,"&gt;=0")</f>
        <v>15</v>
      </c>
      <c r="BI117" s="7">
        <f>COUNTIF(BI3:BI113,"&gt;=0")</f>
        <v>19</v>
      </c>
      <c r="BN117" s="11">
        <f>COUNTIF(BN3:BN113,"&gt;=17,5")</f>
        <v>6</v>
      </c>
      <c r="BO117" s="7">
        <f>COUNTIF(BO3:BO113,"&gt;=0")</f>
        <v>7</v>
      </c>
      <c r="BR117" s="11">
        <f>COUNTIF(BR3:BR113,"&gt;=0")</f>
        <v>2</v>
      </c>
      <c r="BS117" s="7">
        <f>COUNTIF(BS3:BS113,"&gt;=0")</f>
        <v>8</v>
      </c>
      <c r="BX117" s="11">
        <f>COUNTIF(BX3:BX113,"&gt;=17,5")</f>
        <v>10</v>
      </c>
      <c r="BY117" s="7">
        <f>COUNTIF(BY3:BY113,"&gt;=0")</f>
        <v>16</v>
      </c>
    </row>
    <row r="118" spans="1:77" ht="12.75">
      <c r="A118" s="10"/>
      <c r="B118" s="11"/>
      <c r="C118" s="11"/>
      <c r="D118" s="11"/>
      <c r="E118" s="11"/>
      <c r="F118" s="11"/>
      <c r="G118" s="7"/>
      <c r="L118" s="11"/>
      <c r="M118" s="7"/>
      <c r="P118" s="11"/>
      <c r="Q118" s="7"/>
      <c r="V118" s="11"/>
      <c r="W118" s="7"/>
      <c r="Z118" s="11"/>
      <c r="AA118" s="7"/>
      <c r="AF118" s="11"/>
      <c r="AG118" s="7"/>
      <c r="AJ118" s="11"/>
      <c r="AK118" s="7"/>
      <c r="AN118" s="11"/>
      <c r="AO118" s="7"/>
      <c r="AT118" s="11"/>
      <c r="AU118" s="7"/>
      <c r="AX118" s="11"/>
      <c r="AY118" s="7"/>
      <c r="BD118" s="11"/>
      <c r="BE118" s="7"/>
      <c r="BH118" s="11"/>
      <c r="BI118" s="7"/>
      <c r="BN118" s="11"/>
      <c r="BO118" s="7"/>
      <c r="BR118" s="11"/>
      <c r="BS118" s="7"/>
      <c r="BX118" s="11"/>
      <c r="BY118" s="7"/>
    </row>
    <row r="119" spans="1:77" ht="12.75">
      <c r="A119" s="10" t="s">
        <v>74</v>
      </c>
      <c r="B119" s="12">
        <f>SUM(B3:B113)/COUNTIF(B3:B113,"&gt;0")</f>
        <v>24.838709677419356</v>
      </c>
      <c r="C119" s="12"/>
      <c r="D119" s="12">
        <f>SUM(D3:D113)/COUNTIF(D3:D113,"&gt;0")</f>
        <v>24.050675675675677</v>
      </c>
      <c r="E119" s="12">
        <f>SUM(E3:E113)/COUNTIF(E3:E113,"&gt;0")</f>
        <v>24.926470588235293</v>
      </c>
      <c r="F119" s="12">
        <f>SUM(F3:F113)/COUNTIF(F3:F113,"&gt;0")</f>
        <v>24.32</v>
      </c>
      <c r="G119" s="6">
        <f>SUM(G3:G113)/COUNTIF(G3:G113,"&gt;0")</f>
        <v>21.143382352941178</v>
      </c>
      <c r="L119" s="12">
        <f>SUM(L3:L113)/COUNTIF(L3:L113,"&gt;0")</f>
        <v>25.375</v>
      </c>
      <c r="M119" s="6">
        <f>SUM(M3:M113)/COUNTIF(M3:M113,"&gt;0")</f>
        <v>16.676470588235293</v>
      </c>
      <c r="P119" s="12">
        <f>SUM(P3:P113)/COUNTIF(P3:P113,"&gt;0")</f>
        <v>24.285714285714285</v>
      </c>
      <c r="Q119" s="6">
        <f>SUM(Q3:Q113)/COUNTIF(Q3:Q113,"&gt;=0")</f>
        <v>22.375</v>
      </c>
      <c r="V119" s="12">
        <f>SUM(V3:V113)/COUNTIF(V3:V113,"&gt;0")</f>
        <v>27.384615384615383</v>
      </c>
      <c r="W119" s="6">
        <f>SUM(W3:W113)/COUNTIF(W3:W113,"&gt;=0")</f>
        <v>19.428571428571427</v>
      </c>
      <c r="Z119" s="12">
        <f>SUM(Z3:Z113)/COUNTIF(Z3:Z113,"&gt;0")</f>
        <v>23.2</v>
      </c>
      <c r="AA119" s="6">
        <f>SUM(AA3:AA113)/COUNTIF(AA3:AA113,"&gt;=0")</f>
        <v>16.143446180555557</v>
      </c>
      <c r="AF119" s="12">
        <f>SUM(AF3:AF113)/COUNTIF(AF3:AF113,"&gt;0")</f>
        <v>22.333333333333332</v>
      </c>
      <c r="AG119" s="6">
        <f>SUM(AG3:AG113)/COUNTIF(AG3:AG113,"&gt;=0")</f>
        <v>20.475</v>
      </c>
      <c r="AJ119" s="12">
        <f>SUM(AJ3:AJ113)/COUNTIF(AJ3:AJ113,"&gt;0")</f>
        <v>26.2</v>
      </c>
      <c r="AK119" s="6">
        <f>SUM(AK3:AK113)/COUNTIF(AK3:AK113,"&gt;=0")</f>
        <v>23.375</v>
      </c>
      <c r="AN119" s="12">
        <f>SUM(AN3:AN113)/COUNTIF(AN3:AN113,"&gt;0")</f>
        <v>21.75</v>
      </c>
      <c r="AO119" s="6">
        <f>SUM(AO3:AO113)/COUNTIF(AO3:AO113,"&gt;=0")</f>
        <v>16.389705882352942</v>
      </c>
      <c r="AT119" s="12">
        <f>SUM(AT3:AT113)/COUNTIF(AT3:AT113,"&gt;0")</f>
        <v>24.77777777777778</v>
      </c>
      <c r="AU119" s="6">
        <f>SUM(AU3:AU113)/COUNTIF(AU3:AU113,"&gt;=0")</f>
        <v>18.794117647058822</v>
      </c>
      <c r="AX119" s="12">
        <f>SUM(AX3:AX113)/COUNTIF(AX3:AX113,"&gt;0")</f>
        <v>23</v>
      </c>
      <c r="AY119" s="6">
        <f>SUM(AY3:AY113)/COUNTIF(AY3:AY113,"&gt;=0")</f>
        <v>14.8875</v>
      </c>
      <c r="BD119" s="12">
        <f>SUM(BD3:BD113)/COUNTIF(BD3:BD113,"&gt;0")</f>
        <v>23.5</v>
      </c>
      <c r="BE119" s="6">
        <f>SUM(BE3:BE113)/COUNTIF(BE3:BE113,"&gt;=0")</f>
        <v>22.384615384615383</v>
      </c>
      <c r="BH119" s="12">
        <f>SUM(BH3:BH113)/COUNTIF(BH3:BH113,"&gt;0")</f>
        <v>24.2</v>
      </c>
      <c r="BI119" s="6">
        <f>SUM(BI3:BI113)/COUNTIF(BI3:BI113,"&gt;=0")</f>
        <v>21.69078947368421</v>
      </c>
      <c r="BN119" s="12">
        <f>SUM(BN3:BN113)/COUNTIF(BN3:BN113,"&gt;0")</f>
        <v>22.666666666666668</v>
      </c>
      <c r="BO119" s="6">
        <f>SUM(BO3:BO113)/COUNTIF(BO3:BO113,"&gt;=0")</f>
        <v>21.535714285714285</v>
      </c>
      <c r="BR119" s="12">
        <f>SUM(BR3:BR113)/COUNTIF(BR3:BR113,"&gt;0")</f>
        <v>23</v>
      </c>
      <c r="BS119" s="6">
        <f>SUM(BS3:BS113)/COUNTIF(BS3:BS113,"&gt;=0")</f>
        <v>14.53125</v>
      </c>
      <c r="BX119" s="12">
        <f>SUM(BX3:BX113)/COUNTIF(BX3:BX113,"&gt;0")</f>
        <v>26</v>
      </c>
      <c r="BY119" s="6">
        <f>SUM(BY3:BY113)/COUNTIF(BY3:BY113,"&gt;=0")</f>
        <v>20.671875</v>
      </c>
    </row>
    <row r="122" spans="4:5" ht="12.75">
      <c r="D122" s="11"/>
      <c r="E122" s="11"/>
    </row>
  </sheetData>
  <printOptions gridLines="1" headings="1"/>
  <pageMargins left="0.5905511811023623" right="0.5511811023622047" top="0.5905511811023623" bottom="0.5511811023622047" header="0" footer="0"/>
  <pageSetup fitToWidth="3" fitToHeight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prini</cp:lastModifiedBy>
  <cp:lastPrinted>2004-09-23T11:36:55Z</cp:lastPrinted>
  <dcterms:created xsi:type="dcterms:W3CDTF">2004-09-29T11:16:54Z</dcterms:created>
  <dcterms:modified xsi:type="dcterms:W3CDTF">2004-09-29T17:23:21Z</dcterms:modified>
  <cp:category/>
  <cp:version/>
  <cp:contentType/>
  <cp:contentStatus/>
</cp:coreProperties>
</file>