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Magazzino Marketing" sheetId="1" r:id="rId1"/>
  </sheets>
  <definedNames>
    <definedName name="Prodotti">'Magazzino Marketing'!$A$20:$A$37</definedName>
    <definedName name="valori">'Magazzino Marketing'!$G$22:$G$37</definedName>
  </definedNames>
  <calcPr fullCalcOnLoad="1"/>
</workbook>
</file>

<file path=xl/sharedStrings.xml><?xml version="1.0" encoding="utf-8"?>
<sst xmlns="http://schemas.openxmlformats.org/spreadsheetml/2006/main" count="58" uniqueCount="50">
  <si>
    <t>Valore</t>
  </si>
  <si>
    <t>Publiweb &amp; TV</t>
  </si>
  <si>
    <t>Cartellone per affissioni 120 x 240 cm colore</t>
  </si>
  <si>
    <t>Striscione pubblicitario colore in PVC 90 x 400 cm</t>
  </si>
  <si>
    <t>Gadget: spilla Publiweb &amp; TV argento / oro</t>
  </si>
  <si>
    <t>Gadget: cappellino tela Publiweb &amp; TV</t>
  </si>
  <si>
    <t>Gadget: zainetto porta documenti Publiweb &amp; TV</t>
  </si>
  <si>
    <t>Gadget: penna stilografica color argento satinato</t>
  </si>
  <si>
    <t>Gadget: blocco appunti con copertina colore</t>
  </si>
  <si>
    <t>Gadget: agenda in pelle Publiweb &amp; TV</t>
  </si>
  <si>
    <t>Gadget: accendino con logo</t>
  </si>
  <si>
    <t>Biglietti da visita 8,5 x 5 cm</t>
  </si>
  <si>
    <t>Calendario personalizzato colore</t>
  </si>
  <si>
    <t>Poster per ambiente 90 x 80 cm</t>
  </si>
  <si>
    <t>Porta penne da scrivania con logo</t>
  </si>
  <si>
    <t>Avviso Scorta</t>
  </si>
  <si>
    <t>Prezzo
Unitario</t>
  </si>
  <si>
    <t>Scorta
Minima</t>
  </si>
  <si>
    <t>Scorta
Massima</t>
  </si>
  <si>
    <t>Valore merce a magazzino</t>
  </si>
  <si>
    <t>Codice
Breve</t>
  </si>
  <si>
    <t>V</t>
  </si>
  <si>
    <t>C</t>
  </si>
  <si>
    <t>G</t>
  </si>
  <si>
    <t>B</t>
  </si>
  <si>
    <t>STR</t>
  </si>
  <si>
    <t>CAL</t>
  </si>
  <si>
    <t>POS</t>
  </si>
  <si>
    <t>PP</t>
  </si>
  <si>
    <t>Volantino 14 x 21 cm carta bianca</t>
  </si>
  <si>
    <t>Volantino 14 x 21 cm carta colorata</t>
  </si>
  <si>
    <t>Volantino 14 x 21 cm colore carta plastificata</t>
  </si>
  <si>
    <t>Giacenza
(N° Pezzi)</t>
  </si>
  <si>
    <t>Volantini: formati disponibili</t>
  </si>
  <si>
    <t>Cartelloni per affissioni; formati disponibili</t>
  </si>
  <si>
    <t>Striscioni pubblicitari in PVC: formati disponibili</t>
  </si>
  <si>
    <t>Gadget: tipologie disponibili</t>
  </si>
  <si>
    <t>Biglietti da visita: formati disponibili</t>
  </si>
  <si>
    <t>Calendari: tipologie disponibili</t>
  </si>
  <si>
    <t>Poster per ambiente: formati disponibili</t>
  </si>
  <si>
    <t>Porta penne da scrivania: numero di varianti</t>
  </si>
  <si>
    <t>Numero Articoli OK</t>
  </si>
  <si>
    <t>Numero Articoli con Scorta eccessiva</t>
  </si>
  <si>
    <t>Numero Articoli Sotto scorta</t>
  </si>
  <si>
    <t>Articoli</t>
  </si>
  <si>
    <t>Area di calcolo</t>
  </si>
  <si>
    <t>Gestione magazzino ufficio Marketing</t>
  </si>
  <si>
    <t>Ogni riferimento a nomi. marchi e importi è puramente casuale</t>
  </si>
  <si>
    <t>C22*D22</t>
  </si>
  <si>
    <t>SE(E(C36&gt;E36;C36&lt;F36);"OK";SE(C36&lt;E36;"Sotto scorta";"Scorta eccessiva"))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</si>
</sst>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  <numFmt numFmtId="171" formatCode="_-[$€]\ * #,##0.00_-;\-[$€]\ * #,##0.00_-;_-[$€]\ * &quot;-&quot;??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4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1" fontId="0" fillId="0" borderId="0" xfId="17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71" fontId="0" fillId="0" borderId="6" xfId="17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1" fontId="0" fillId="0" borderId="10" xfId="17" applyBorder="1" applyAlignment="1">
      <alignment/>
    </xf>
    <xf numFmtId="0" fontId="0" fillId="0" borderId="11" xfId="0" applyBorder="1" applyAlignment="1">
      <alignment horizontal="center"/>
    </xf>
    <xf numFmtId="171" fontId="0" fillId="0" borderId="12" xfId="17" applyBorder="1" applyAlignment="1">
      <alignment/>
    </xf>
    <xf numFmtId="0" fontId="0" fillId="0" borderId="13" xfId="0" applyBorder="1" applyAlignment="1">
      <alignment/>
    </xf>
    <xf numFmtId="171" fontId="0" fillId="0" borderId="14" xfId="17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3">
    <dxf>
      <font>
        <b/>
        <i val="0"/>
        <color rgb="FF339966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 topLeftCell="C16">
      <selection activeCell="J40" sqref="J40"/>
    </sheetView>
  </sheetViews>
  <sheetFormatPr defaultColWidth="9.140625" defaultRowHeight="12.75"/>
  <cols>
    <col min="1" max="1" width="43.57421875" style="0" bestFit="1" customWidth="1"/>
    <col min="2" max="2" width="14.140625" style="1" customWidth="1"/>
    <col min="3" max="3" width="10.57421875" style="0" bestFit="1" customWidth="1"/>
    <col min="4" max="4" width="9.00390625" style="0" bestFit="1" customWidth="1"/>
    <col min="5" max="5" width="8.28125" style="0" bestFit="1" customWidth="1"/>
    <col min="6" max="6" width="10.140625" style="0" bestFit="1" customWidth="1"/>
    <col min="7" max="7" width="11.421875" style="0" bestFit="1" customWidth="1"/>
    <col min="8" max="8" width="21.8515625" style="0" customWidth="1"/>
    <col min="9" max="9" width="13.57421875" style="0" customWidth="1"/>
  </cols>
  <sheetData>
    <row r="1" spans="1:8" ht="19.5">
      <c r="A1" s="39" t="s">
        <v>1</v>
      </c>
      <c r="B1" s="39"/>
      <c r="C1" s="39"/>
      <c r="D1" s="39"/>
      <c r="E1" s="39"/>
      <c r="F1" s="39"/>
      <c r="G1" s="39"/>
      <c r="H1" s="39"/>
    </row>
    <row r="2" spans="1:8" ht="12.75">
      <c r="A2" s="40" t="s">
        <v>46</v>
      </c>
      <c r="B2" s="40"/>
      <c r="C2" s="40"/>
      <c r="D2" s="40"/>
      <c r="E2" s="40"/>
      <c r="F2" s="40"/>
      <c r="G2" s="40"/>
      <c r="H2" s="40"/>
    </row>
    <row r="3" ht="13.5" thickBot="1"/>
    <row r="4" spans="1:8" ht="13.5" thickBot="1">
      <c r="A4" s="36" t="s">
        <v>45</v>
      </c>
      <c r="B4" s="37"/>
      <c r="C4" s="37"/>
      <c r="D4" s="37"/>
      <c r="E4" s="37"/>
      <c r="F4" s="37"/>
      <c r="G4" s="37"/>
      <c r="H4" s="38"/>
    </row>
    <row r="5" spans="1:8" ht="12.75">
      <c r="A5" s="3"/>
      <c r="B5" s="4"/>
      <c r="C5" s="5"/>
      <c r="D5" s="5"/>
      <c r="E5" s="5"/>
      <c r="F5" s="5"/>
      <c r="G5" s="5"/>
      <c r="H5" s="6"/>
    </row>
    <row r="6" spans="1:8" ht="12.75">
      <c r="A6" s="3" t="s">
        <v>19</v>
      </c>
      <c r="B6" s="7">
        <f>SUM(valori)</f>
        <v>39736.5</v>
      </c>
      <c r="C6" s="5"/>
      <c r="D6" s="5"/>
      <c r="E6" s="5"/>
      <c r="F6" s="5"/>
      <c r="G6" s="5"/>
      <c r="H6" s="6"/>
    </row>
    <row r="7" spans="1:8" ht="12.75">
      <c r="A7" s="3" t="s">
        <v>33</v>
      </c>
      <c r="B7" s="4">
        <f>COUNTIF(B22:B37,"V")</f>
        <v>3</v>
      </c>
      <c r="C7" s="5"/>
      <c r="D7" s="5"/>
      <c r="E7" s="5"/>
      <c r="F7" s="5"/>
      <c r="G7" s="5"/>
      <c r="H7" s="6"/>
    </row>
    <row r="8" spans="1:8" ht="12.75">
      <c r="A8" s="3" t="s">
        <v>34</v>
      </c>
      <c r="B8" s="4">
        <f>COUNTIF(B22:B37,"C")</f>
        <v>1</v>
      </c>
      <c r="C8" s="5"/>
      <c r="D8" s="5"/>
      <c r="E8" s="5"/>
      <c r="F8" s="5"/>
      <c r="G8" s="5"/>
      <c r="H8" s="6"/>
    </row>
    <row r="9" spans="1:8" ht="12.75">
      <c r="A9" s="3" t="s">
        <v>35</v>
      </c>
      <c r="B9" s="4">
        <f>COUNTIF(B22:B37,"STR")</f>
        <v>1</v>
      </c>
      <c r="C9" s="5"/>
      <c r="D9" s="5"/>
      <c r="E9" s="5"/>
      <c r="F9" s="5"/>
      <c r="G9" s="5"/>
      <c r="H9" s="6"/>
    </row>
    <row r="10" spans="1:8" ht="12.75">
      <c r="A10" s="3" t="s">
        <v>36</v>
      </c>
      <c r="B10" s="4">
        <f>COUNTIF(B22:B37,"G")</f>
        <v>7</v>
      </c>
      <c r="C10" s="5"/>
      <c r="D10" s="5"/>
      <c r="E10" s="5"/>
      <c r="F10" s="5"/>
      <c r="G10" s="5"/>
      <c r="H10" s="6"/>
    </row>
    <row r="11" spans="1:8" ht="12.75">
      <c r="A11" s="3" t="s">
        <v>37</v>
      </c>
      <c r="B11" s="4">
        <f>COUNTIF(B22:B37,"B")</f>
        <v>1</v>
      </c>
      <c r="C11" s="5"/>
      <c r="D11" s="5"/>
      <c r="E11" s="5"/>
      <c r="F11" s="5"/>
      <c r="G11" s="5"/>
      <c r="H11" s="6"/>
    </row>
    <row r="12" spans="1:8" ht="12.75">
      <c r="A12" s="3" t="s">
        <v>38</v>
      </c>
      <c r="B12" s="4">
        <f>COUNTIF(B22:B37,"CAL")</f>
        <v>1</v>
      </c>
      <c r="C12" s="5"/>
      <c r="D12" s="5"/>
      <c r="E12" s="5"/>
      <c r="F12" s="5"/>
      <c r="G12" s="5"/>
      <c r="H12" s="6"/>
    </row>
    <row r="13" spans="1:8" ht="12.75">
      <c r="A13" s="3" t="s">
        <v>39</v>
      </c>
      <c r="B13" s="4">
        <f>COUNTIF(B22:B37,"POS")</f>
        <v>1</v>
      </c>
      <c r="C13" s="5"/>
      <c r="D13" s="5"/>
      <c r="E13" s="5"/>
      <c r="F13" s="5"/>
      <c r="G13" s="5"/>
      <c r="H13" s="6"/>
    </row>
    <row r="14" spans="1:8" ht="12.75">
      <c r="A14" s="3" t="s">
        <v>40</v>
      </c>
      <c r="B14" s="4">
        <f>COUNTIF(B22:B37,"PP")</f>
        <v>1</v>
      </c>
      <c r="C14" s="5"/>
      <c r="D14" s="5"/>
      <c r="E14" s="5"/>
      <c r="F14" s="5"/>
      <c r="G14" s="5"/>
      <c r="H14" s="6"/>
    </row>
    <row r="15" spans="1:8" ht="12.75">
      <c r="A15" s="3" t="s">
        <v>41</v>
      </c>
      <c r="B15" s="4">
        <f>COUNTIF(H22:H37,"OK")</f>
        <v>8</v>
      </c>
      <c r="C15" s="5"/>
      <c r="D15" s="5"/>
      <c r="E15" s="5"/>
      <c r="F15" s="5"/>
      <c r="G15" s="5"/>
      <c r="H15" s="6"/>
    </row>
    <row r="16" spans="1:8" ht="12.75">
      <c r="A16" s="3" t="s">
        <v>43</v>
      </c>
      <c r="B16" s="4">
        <f>COUNTIF(H22:H37,"Sotto scorta")</f>
        <v>4</v>
      </c>
      <c r="C16" s="5"/>
      <c r="D16" s="5"/>
      <c r="E16" s="5"/>
      <c r="F16" s="5"/>
      <c r="G16" s="5"/>
      <c r="H16" s="6"/>
    </row>
    <row r="17" spans="1:8" ht="12.75">
      <c r="A17" s="3" t="s">
        <v>42</v>
      </c>
      <c r="B17" s="4">
        <f>COUNTIF(H22:H37,"Scorta eccessiva")</f>
        <v>4</v>
      </c>
      <c r="C17" s="5"/>
      <c r="D17" s="5"/>
      <c r="E17" s="5"/>
      <c r="F17" s="5"/>
      <c r="G17" s="5"/>
      <c r="H17" s="6"/>
    </row>
    <row r="18" spans="1:8" ht="13.5" thickBot="1">
      <c r="A18" s="8"/>
      <c r="B18" s="9"/>
      <c r="C18" s="10"/>
      <c r="D18" s="10"/>
      <c r="E18" s="10"/>
      <c r="F18" s="10"/>
      <c r="G18" s="10"/>
      <c r="H18" s="11"/>
    </row>
    <row r="19" ht="13.5" thickBot="1"/>
    <row r="20" spans="1:8" s="2" customFormat="1" ht="26.25" thickBot="1">
      <c r="A20" s="32" t="s">
        <v>44</v>
      </c>
      <c r="B20" s="33" t="s">
        <v>20</v>
      </c>
      <c r="C20" s="33" t="s">
        <v>32</v>
      </c>
      <c r="D20" s="33" t="s">
        <v>16</v>
      </c>
      <c r="E20" s="33" t="s">
        <v>17</v>
      </c>
      <c r="F20" s="33" t="s">
        <v>18</v>
      </c>
      <c r="G20" s="34" t="s">
        <v>0</v>
      </c>
      <c r="H20" s="35" t="s">
        <v>15</v>
      </c>
    </row>
    <row r="21" spans="1:8" ht="12.75">
      <c r="A21" s="26"/>
      <c r="B21" s="27"/>
      <c r="C21" s="28"/>
      <c r="D21" s="29"/>
      <c r="E21" s="28"/>
      <c r="F21" s="30"/>
      <c r="G21" s="28"/>
      <c r="H21" s="31"/>
    </row>
    <row r="22" spans="1:8" ht="12.75">
      <c r="A22" s="15" t="s">
        <v>29</v>
      </c>
      <c r="B22" s="13" t="s">
        <v>21</v>
      </c>
      <c r="C22" s="12">
        <v>4500</v>
      </c>
      <c r="D22" s="22">
        <v>0.5</v>
      </c>
      <c r="E22" s="12">
        <v>1000</v>
      </c>
      <c r="F22" s="23">
        <v>5000</v>
      </c>
      <c r="G22" s="14">
        <f>C22*D22</f>
        <v>2250</v>
      </c>
      <c r="H22" s="16" t="str">
        <f>IF(AND(C22&gt;E22,C22&lt;F22),"OK",IF(C22&lt;E22,"Sotto scorta","Scorta eccessiva"))</f>
        <v>OK</v>
      </c>
    </row>
    <row r="23" spans="1:8" ht="12.75">
      <c r="A23" s="15" t="s">
        <v>30</v>
      </c>
      <c r="B23" s="13" t="s">
        <v>21</v>
      </c>
      <c r="C23" s="12">
        <v>3500</v>
      </c>
      <c r="D23" s="22">
        <v>0.65</v>
      </c>
      <c r="E23" s="12">
        <v>1000</v>
      </c>
      <c r="F23" s="23">
        <v>3000</v>
      </c>
      <c r="G23" s="14">
        <f aca="true" t="shared" si="0" ref="G23:G37">C23*D23</f>
        <v>2275</v>
      </c>
      <c r="H23" s="16" t="str">
        <f aca="true" t="shared" si="1" ref="H23:H37">IF(AND(C23&gt;E23,C23&lt;F23),"OK",IF(C23&lt;E23,"Sotto scorta","Scorta eccessiva"))</f>
        <v>Scorta eccessiva</v>
      </c>
    </row>
    <row r="24" spans="1:8" ht="12.75">
      <c r="A24" s="15" t="s">
        <v>31</v>
      </c>
      <c r="B24" s="13" t="s">
        <v>21</v>
      </c>
      <c r="C24" s="12">
        <v>2000</v>
      </c>
      <c r="D24" s="22">
        <v>0.8</v>
      </c>
      <c r="E24" s="12">
        <v>500</v>
      </c>
      <c r="F24" s="23">
        <v>2500</v>
      </c>
      <c r="G24" s="14">
        <f t="shared" si="0"/>
        <v>1600</v>
      </c>
      <c r="H24" s="16" t="str">
        <f t="shared" si="1"/>
        <v>OK</v>
      </c>
    </row>
    <row r="25" spans="1:8" ht="12.75">
      <c r="A25" s="15" t="s">
        <v>2</v>
      </c>
      <c r="B25" s="13" t="s">
        <v>22</v>
      </c>
      <c r="C25" s="12">
        <v>20</v>
      </c>
      <c r="D25" s="22">
        <v>50</v>
      </c>
      <c r="E25" s="12">
        <v>10</v>
      </c>
      <c r="F25" s="23">
        <v>30</v>
      </c>
      <c r="G25" s="14">
        <f t="shared" si="0"/>
        <v>1000</v>
      </c>
      <c r="H25" s="16" t="str">
        <f t="shared" si="1"/>
        <v>OK</v>
      </c>
    </row>
    <row r="26" spans="1:8" ht="12.75">
      <c r="A26" s="15" t="s">
        <v>3</v>
      </c>
      <c r="B26" s="13" t="s">
        <v>25</v>
      </c>
      <c r="C26" s="12">
        <v>45</v>
      </c>
      <c r="D26" s="22">
        <v>150</v>
      </c>
      <c r="E26" s="12">
        <v>50</v>
      </c>
      <c r="F26" s="23">
        <v>60</v>
      </c>
      <c r="G26" s="14">
        <f t="shared" si="0"/>
        <v>6750</v>
      </c>
      <c r="H26" s="16" t="str">
        <f t="shared" si="1"/>
        <v>Sotto scorta</v>
      </c>
    </row>
    <row r="27" spans="1:8" ht="12.75">
      <c r="A27" s="15" t="s">
        <v>4</v>
      </c>
      <c r="B27" s="13" t="s">
        <v>23</v>
      </c>
      <c r="C27" s="12">
        <v>500</v>
      </c>
      <c r="D27" s="22">
        <v>15</v>
      </c>
      <c r="E27" s="12">
        <v>100</v>
      </c>
      <c r="F27" s="23">
        <v>400</v>
      </c>
      <c r="G27" s="14">
        <f t="shared" si="0"/>
        <v>7500</v>
      </c>
      <c r="H27" s="16" t="str">
        <f t="shared" si="1"/>
        <v>Scorta eccessiva</v>
      </c>
    </row>
    <row r="28" spans="1:8" ht="12.75">
      <c r="A28" s="15" t="s">
        <v>5</v>
      </c>
      <c r="B28" s="13" t="s">
        <v>23</v>
      </c>
      <c r="C28" s="12">
        <v>150</v>
      </c>
      <c r="D28" s="22">
        <v>10</v>
      </c>
      <c r="E28" s="12">
        <v>500</v>
      </c>
      <c r="F28" s="23">
        <v>2000</v>
      </c>
      <c r="G28" s="14">
        <f t="shared" si="0"/>
        <v>1500</v>
      </c>
      <c r="H28" s="16" t="str">
        <f t="shared" si="1"/>
        <v>Sotto scorta</v>
      </c>
    </row>
    <row r="29" spans="1:8" ht="12.75">
      <c r="A29" s="15" t="s">
        <v>6</v>
      </c>
      <c r="B29" s="13" t="s">
        <v>23</v>
      </c>
      <c r="C29" s="12">
        <v>500</v>
      </c>
      <c r="D29" s="22">
        <v>15</v>
      </c>
      <c r="E29" s="12">
        <v>150</v>
      </c>
      <c r="F29" s="23">
        <v>600</v>
      </c>
      <c r="G29" s="14">
        <f t="shared" si="0"/>
        <v>7500</v>
      </c>
      <c r="H29" s="16" t="str">
        <f t="shared" si="1"/>
        <v>OK</v>
      </c>
    </row>
    <row r="30" spans="1:8" ht="12.75">
      <c r="A30" s="15" t="s">
        <v>7</v>
      </c>
      <c r="B30" s="13" t="s">
        <v>23</v>
      </c>
      <c r="C30" s="12">
        <v>50</v>
      </c>
      <c r="D30" s="22">
        <v>40</v>
      </c>
      <c r="E30" s="12">
        <v>20</v>
      </c>
      <c r="F30" s="23">
        <v>40</v>
      </c>
      <c r="G30" s="14">
        <f t="shared" si="0"/>
        <v>2000</v>
      </c>
      <c r="H30" s="16" t="str">
        <f t="shared" si="1"/>
        <v>Scorta eccessiva</v>
      </c>
    </row>
    <row r="31" spans="1:8" ht="12.75">
      <c r="A31" s="15" t="s">
        <v>8</v>
      </c>
      <c r="B31" s="13" t="s">
        <v>23</v>
      </c>
      <c r="C31" s="12">
        <v>1500</v>
      </c>
      <c r="D31" s="22">
        <v>1.5</v>
      </c>
      <c r="E31" s="12">
        <v>250</v>
      </c>
      <c r="F31" s="23">
        <v>2000</v>
      </c>
      <c r="G31" s="14">
        <f t="shared" si="0"/>
        <v>2250</v>
      </c>
      <c r="H31" s="16" t="str">
        <f t="shared" si="1"/>
        <v>OK</v>
      </c>
    </row>
    <row r="32" spans="1:8" ht="12.75">
      <c r="A32" s="15" t="s">
        <v>9</v>
      </c>
      <c r="B32" s="13" t="s">
        <v>23</v>
      </c>
      <c r="C32" s="12">
        <v>120</v>
      </c>
      <c r="D32" s="22">
        <v>30</v>
      </c>
      <c r="E32" s="12">
        <v>100</v>
      </c>
      <c r="F32" s="23">
        <v>200</v>
      </c>
      <c r="G32" s="14">
        <f t="shared" si="0"/>
        <v>3600</v>
      </c>
      <c r="H32" s="16" t="str">
        <f t="shared" si="1"/>
        <v>OK</v>
      </c>
    </row>
    <row r="33" spans="1:8" ht="12.75">
      <c r="A33" s="15" t="s">
        <v>10</v>
      </c>
      <c r="B33" s="13" t="s">
        <v>23</v>
      </c>
      <c r="C33" s="12">
        <v>45</v>
      </c>
      <c r="D33" s="22">
        <v>5</v>
      </c>
      <c r="E33" s="12">
        <v>50</v>
      </c>
      <c r="F33" s="23">
        <v>60</v>
      </c>
      <c r="G33" s="14">
        <f t="shared" si="0"/>
        <v>225</v>
      </c>
      <c r="H33" s="16" t="str">
        <f t="shared" si="1"/>
        <v>Sotto scorta</v>
      </c>
    </row>
    <row r="34" spans="1:8" ht="12.75">
      <c r="A34" s="15" t="s">
        <v>11</v>
      </c>
      <c r="B34" s="13" t="s">
        <v>24</v>
      </c>
      <c r="C34" s="12">
        <v>5000</v>
      </c>
      <c r="D34" s="22">
        <v>0.15</v>
      </c>
      <c r="E34" s="12">
        <v>2000</v>
      </c>
      <c r="F34" s="23">
        <v>6500</v>
      </c>
      <c r="G34" s="14">
        <f t="shared" si="0"/>
        <v>750</v>
      </c>
      <c r="H34" s="16" t="str">
        <f t="shared" si="1"/>
        <v>OK</v>
      </c>
    </row>
    <row r="35" spans="1:8" ht="12.75">
      <c r="A35" s="15" t="s">
        <v>12</v>
      </c>
      <c r="B35" s="13" t="s">
        <v>26</v>
      </c>
      <c r="C35" s="12">
        <v>250</v>
      </c>
      <c r="D35" s="22">
        <v>1</v>
      </c>
      <c r="E35" s="12">
        <v>50</v>
      </c>
      <c r="F35" s="23">
        <v>200</v>
      </c>
      <c r="G35" s="14">
        <f t="shared" si="0"/>
        <v>250</v>
      </c>
      <c r="H35" s="16" t="str">
        <f t="shared" si="1"/>
        <v>Scorta eccessiva</v>
      </c>
    </row>
    <row r="36" spans="1:8" ht="12.75">
      <c r="A36" s="15" t="s">
        <v>13</v>
      </c>
      <c r="B36" s="13" t="s">
        <v>27</v>
      </c>
      <c r="C36" s="12">
        <v>56</v>
      </c>
      <c r="D36" s="22">
        <v>4</v>
      </c>
      <c r="E36" s="12">
        <v>20</v>
      </c>
      <c r="F36" s="23">
        <v>70</v>
      </c>
      <c r="G36" s="14">
        <f t="shared" si="0"/>
        <v>224</v>
      </c>
      <c r="H36" s="16" t="str">
        <f t="shared" si="1"/>
        <v>OK</v>
      </c>
    </row>
    <row r="37" spans="1:8" ht="13.5" thickBot="1">
      <c r="A37" s="17" t="s">
        <v>14</v>
      </c>
      <c r="B37" s="18" t="s">
        <v>28</v>
      </c>
      <c r="C37" s="19">
        <v>25</v>
      </c>
      <c r="D37" s="24">
        <v>2.5</v>
      </c>
      <c r="E37" s="19">
        <v>30</v>
      </c>
      <c r="F37" s="25">
        <v>50</v>
      </c>
      <c r="G37" s="20">
        <f t="shared" si="0"/>
        <v>62.5</v>
      </c>
      <c r="H37" s="21" t="str">
        <f t="shared" si="1"/>
        <v>Sotto scorta</v>
      </c>
    </row>
    <row r="39" spans="1:8" ht="12.75" customHeight="1">
      <c r="A39" t="s">
        <v>47</v>
      </c>
      <c r="G39" t="s">
        <v>48</v>
      </c>
      <c r="H39" s="41" t="s">
        <v>49</v>
      </c>
    </row>
    <row r="40" ht="12.75">
      <c r="H40" s="41"/>
    </row>
    <row r="41" ht="12.75">
      <c r="H41" s="41"/>
    </row>
    <row r="42" ht="12.75">
      <c r="H42" s="41"/>
    </row>
    <row r="43" ht="12.75">
      <c r="H43" s="41"/>
    </row>
    <row r="44" ht="12.75">
      <c r="H44" s="41"/>
    </row>
    <row r="45" ht="12.75">
      <c r="H45" s="42"/>
    </row>
    <row r="46" ht="12.75">
      <c r="H46" s="42"/>
    </row>
    <row r="47" ht="12.75">
      <c r="H47" s="42"/>
    </row>
    <row r="48" ht="12.75">
      <c r="H48" s="42"/>
    </row>
  </sheetData>
  <mergeCells count="4">
    <mergeCell ref="A4:H4"/>
    <mergeCell ref="A1:H1"/>
    <mergeCell ref="A2:H2"/>
    <mergeCell ref="H39:H44"/>
  </mergeCells>
  <conditionalFormatting sqref="H22:H37">
    <cfRule type="cellIs" priority="1" dxfId="0" operator="equal" stopIfTrue="1">
      <formula>"OK"</formula>
    </cfRule>
    <cfRule type="cellIs" priority="2" dxfId="1" operator="equal" stopIfTrue="1">
      <formula>"Scorta eccessiva"</formula>
    </cfRule>
    <cfRule type="cellIs" priority="3" dxfId="2" operator="equal" stopIfTrue="1">
      <formula>"Sotto scorta"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6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Ese03Excel_Sol_Magazzino</dc:title>
  <dc:subject>Esercitazione per Comunicazione e Società</dc:subject>
  <dc:creator>Michele Tavazzani</dc:creator>
  <cp:keywords/>
  <dc:description/>
  <cp:lastModifiedBy>Althea</cp:lastModifiedBy>
  <cp:lastPrinted>2004-03-27T21:59:09Z</cp:lastPrinted>
  <dcterms:created xsi:type="dcterms:W3CDTF">2000-02-18T15:12:29Z</dcterms:created>
  <dcterms:modified xsi:type="dcterms:W3CDTF">2006-04-09T17:34:13Z</dcterms:modified>
  <cp:category/>
  <cp:version/>
  <cp:contentType/>
  <cp:contentStatus/>
</cp:coreProperties>
</file>